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3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D25" i="6" l="1"/>
  <c r="D23" i="6"/>
  <c r="F8" i="3" l="1"/>
  <c r="H8" i="1" l="1"/>
  <c r="H17" i="5" l="1"/>
  <c r="I17" i="5" s="1"/>
  <c r="H15" i="5"/>
  <c r="I15" i="5" s="1"/>
  <c r="H13" i="5"/>
  <c r="I13" i="5" s="1"/>
  <c r="H11" i="5"/>
  <c r="I11" i="5" s="1"/>
  <c r="H9" i="5"/>
  <c r="I9" i="5" s="1"/>
  <c r="H17" i="1" l="1"/>
  <c r="G53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/>
  <c r="E32" i="1"/>
  <c r="F32" i="1"/>
  <c r="E33" i="1"/>
  <c r="F33" i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F58" i="1" s="1"/>
  <c r="E60" i="1"/>
  <c r="F60" i="1" s="1"/>
  <c r="E61" i="1"/>
  <c r="F61" i="1" s="1"/>
  <c r="E62" i="1"/>
  <c r="F62" i="1" s="1"/>
  <c r="E63" i="1"/>
  <c r="F63" i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29" i="1" l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/>
  <c r="G27" i="2" s="1"/>
  <c r="E51" i="2" l="1"/>
  <c r="E53" i="2" s="1"/>
  <c r="F11" i="1"/>
  <c r="F38" i="1"/>
  <c r="C50" i="2"/>
  <c r="F29" i="2"/>
  <c r="G29" i="2" s="1"/>
  <c r="F101" i="1" l="1"/>
  <c r="E101" i="1" s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F54" i="2" l="1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<sst xmlns="http://schemas.openxmlformats.org/spreadsheetml/2006/main" count="2508" uniqueCount="935">
  <si>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</si>
  <si>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</si>
  <si>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</si>
  <si>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</si>
  <si>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</si>
  <si>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</si>
  <si>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</si>
  <si>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</si>
  <si>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</si>
  <si>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</si>
  <si>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</si>
  <si>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</si>
  <si>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</si>
  <si>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</si>
  <si>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</si>
  <si>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</si>
  <si>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</si>
  <si>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</si>
  <si>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</si>
  <si>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</si>
  <si>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</si>
  <si>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</si>
  <si>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</si>
  <si>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</si>
  <si>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</si>
  <si>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</si>
  <si>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</si>
  <si>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</si>
  <si>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</si>
  <si>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</si>
  <si>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</si>
  <si>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</si>
  <si>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</si>
  <si>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</si>
  <si>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</si>
  <si>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</si>
  <si>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</si>
  <si>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</si>
  <si>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</si>
  <si>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</si>
  <si>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</si>
  <si>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</si>
  <si>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</si>
  <si>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</si>
  <si>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</si>
  <si>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</si>
  <si>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</si>
  <si>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</si>
  <si>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</si>
  <si>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</si>
  <si>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</si>
  <si>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</si>
  <si>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</si>
  <si>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</si>
  <si>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</si>
  <si>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</si>
  <si>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</si>
  <si>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</si>
  <si>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</si>
  <si>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</si>
  <si>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</si>
  <si>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</si>
  <si>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</si>
  <si>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</si>
  <si>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</si>
  <si>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</si>
  <si>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</si>
  <si>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</si>
  <si>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</si>
  <si>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</si>
  <si>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</si>
  <si>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</si>
  <si>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</si>
  <si>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</si>
  <si>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</si>
  <si>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</si>
  <si>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</si>
  <si>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</si>
  <si>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</si>
  <si>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</si>
  <si>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</si>
  <si>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</si>
  <si>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</si>
  <si>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</si>
  <si>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</si>
  <si>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</si>
  <si>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</si>
  <si>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</si>
  <si>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</si>
  <si>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</si>
  <si>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</si>
  <si>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</si>
  <si>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</si>
  <si>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</si>
  <si>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</si>
  <si>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</si>
  <si>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</si>
  <si>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</si>
  <si>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</si>
  <si>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</si>
  <si>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</si>
  <si>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</si>
  <si>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</si>
  <si>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</si>
  <si>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</si>
  <si>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</si>
  <si>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</si>
  <si>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</si>
  <si>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</si>
  <si>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</si>
  <si>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</si>
  <si>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</si>
  <si>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</si>
  <si>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</si>
  <si>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</si>
  <si>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</si>
  <si>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</si>
  <si>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</si>
  <si>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</si>
  <si>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</si>
  <si>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</si>
  <si>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</si>
  <si>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</si>
  <si>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</si>
  <si>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</si>
  <si>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</si>
  <si>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</si>
  <si>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</si>
  <si>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</si>
  <si>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</si>
  <si>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</si>
  <si>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</si>
  <si>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</si>
  <si>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</si>
  <si>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</si>
  <si>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</si>
  <si>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</si>
  <si>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</si>
  <si>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</si>
  <si>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</si>
  <si>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</si>
  <si>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</si>
  <si>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</si>
  <si>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</si>
  <si>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</si>
  <si>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</si>
  <si>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</si>
  <si>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</si>
  <si>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</si>
  <si>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</si>
  <si>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</si>
  <si>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</si>
  <si>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</si>
  <si>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</si>
  <si>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</si>
  <si>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</si>
  <si>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</si>
  <si>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</si>
  <si>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</si>
  <si>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</si>
  <si>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</si>
  <si>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</si>
  <si>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</si>
  <si>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</si>
  <si>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</si>
  <si>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</si>
  <si>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</si>
  <si>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</si>
  <si>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</si>
  <si>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</si>
  <si>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</si>
  <si>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</si>
  <si>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</si>
  <si>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</si>
  <si>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</si>
  <si>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</si>
  <si>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</si>
  <si>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</si>
  <si>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</si>
  <si>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</si>
  <si>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</si>
  <si>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</si>
  <si>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</si>
  <si>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</si>
  <si>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</si>
  <si>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</si>
  <si>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</si>
  <si>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</si>
  <si>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</si>
  <si>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</si>
  <si>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</si>
  <si>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</si>
  <si>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</si>
  <si>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</si>
  <si>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</si>
  <si>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</si>
  <si>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</si>
  <si>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</si>
  <si>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</si>
  <si>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</si>
  <si>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</si>
  <si>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</si>
  <si>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</si>
  <si>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</si>
  <si>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</si>
  <si>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</si>
  <si>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</si>
  <si>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</si>
  <si>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</si>
  <si>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</si>
  <si>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</si>
  <si>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</si>
  <si>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</si>
  <si>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</si>
  <si>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</si>
  <si>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</si>
  <si>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</si>
  <si>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</si>
  <si>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</si>
  <si>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</si>
  <si>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</si>
  <si>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</si>
  <si>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</si>
  <si>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</si>
  <si>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</si>
  <si>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</si>
  <si>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</si>
  <si>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</si>
  <si>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</si>
  <si>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</si>
  <si>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</si>
  <si>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</si>
  <si>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</si>
  <si>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</si>
  <si>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</si>
  <si>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</si>
  <si>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</si>
  <si>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</si>
  <si>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</si>
  <si>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</si>
  <si>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</si>
  <si>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</si>
  <si>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</si>
  <si>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</si>
  <si>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</si>
  <si>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</si>
  <si>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</si>
  <si>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</si>
  <si>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</si>
  <si>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</si>
  <si>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</si>
  <si>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</si>
  <si>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</si>
  <si>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</si>
  <si>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</si>
  <si>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</si>
  <si>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</si>
  <si>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</si>
  <si>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</si>
  <si>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</si>
  <si>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</si>
  <si>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</si>
  <si>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</si>
  <si>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</si>
  <si>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</si>
  <si>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</si>
  <si>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</si>
  <si>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</si>
  <si>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</si>
  <si>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</si>
  <si>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</si>
  <si>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</si>
  <si>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</si>
  <si>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</si>
  <si>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</si>
  <si>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</si>
  <si>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</si>
  <si>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</si>
  <si>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</si>
  <si>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</si>
  <si>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</si>
  <si>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</si>
  <si>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</si>
  <si>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</si>
  <si>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</si>
  <si>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</si>
  <si>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</si>
  <si>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</si>
  <si>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</si>
  <si>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</si>
  <si>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</si>
  <si>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</si>
  <si>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</si>
  <si>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</si>
  <si>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</si>
  <si>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</si>
  <si>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</si>
  <si>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</si>
  <si>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</si>
  <si>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</si>
  <si>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</si>
  <si>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</si>
  <si>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</si>
  <si>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</si>
  <si>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</si>
  <si>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</si>
  <si>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</si>
  <si>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</si>
  <si>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</si>
  <si>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</si>
  <si>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</si>
  <si>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</si>
  <si>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</si>
  <si>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</si>
  <si>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</si>
  <si>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</si>
  <si>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</si>
  <si>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</si>
  <si>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</si>
  <si>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</si>
  <si>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</si>
  <si>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</si>
  <si>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</si>
  <si>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</si>
  <si>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</si>
  <si>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</si>
  <si>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</si>
  <si>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</si>
  <si>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</si>
  <si>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</si>
  <si>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</si>
  <si>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</si>
  <si>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</si>
  <si>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</si>
  <si>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</si>
  <si>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</si>
  <si>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</si>
  <si>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</si>
  <si>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</si>
  <si>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</si>
  <si>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</si>
  <si>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</si>
  <si>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</si>
  <si>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</si>
  <si>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</si>
  <si>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</si>
  <si>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</si>
  <si>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</si>
  <si>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</si>
  <si>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</si>
  <si>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</si>
  <si>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</si>
  <si>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</si>
  <si>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</si>
  <si>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</si>
  <si>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</si>
  <si>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</si>
  <si>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</si>
  <si>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</si>
  <si>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</si>
  <si>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</si>
  <si>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</si>
  <si>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</si>
  <si>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</si>
  <si>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</si>
  <si>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</si>
  <si>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</si>
  <si>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</si>
  <si>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</si>
  <si>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</si>
  <si>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</si>
  <si>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</si>
  <si>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</si>
  <si>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</si>
  <si>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</si>
  <si>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</si>
  <si>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</si>
  <si>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</si>
  <si>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</si>
  <si>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</si>
  <si>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</si>
  <si>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</si>
  <si>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</si>
  <si>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</si>
  <si>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</si>
  <si>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</si>
  <si>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</si>
  <si>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</si>
  <si>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</si>
  <si>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</si>
  <si>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</si>
  <si>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</si>
  <si>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</si>
  <si>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</si>
  <si>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</si>
  <si>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</si>
  <si>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</si>
  <si>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</si>
  <si>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</si>
  <si>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</si>
  <si>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</si>
  <si>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</si>
  <si>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</si>
  <si>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</si>
  <si>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</si>
  <si>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</si>
  <si>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</si>
  <si>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</si>
  <si>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</si>
  <si>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</si>
  <si>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</si>
  <si>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</si>
  <si>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</si>
  <si>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</si>
  <si>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</si>
  <si>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</si>
  <si>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</si>
  <si>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</si>
  <si>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</si>
  <si>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</si>
  <si>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</si>
  <si>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</si>
  <si>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</si>
  <si>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</si>
  <si>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</si>
  <si>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</si>
  <si>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</si>
  <si>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</si>
  <si>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</si>
  <si>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</si>
  <si>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</si>
  <si>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</si>
  <si>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</si>
  <si>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</si>
  <si>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</si>
  <si>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</si>
  <si>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</si>
  <si>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</si>
  <si>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</si>
  <si>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</si>
  <si>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</si>
  <si>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</si>
  <si>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</si>
  <si>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</si>
  <si>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</si>
  <si>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</si>
  <si>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</si>
  <si>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</si>
  <si>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</si>
  <si>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</si>
  <si>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</si>
  <si>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</si>
  <si>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</si>
  <si>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</si>
  <si>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</si>
  <si>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</si>
  <si>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</si>
  <si>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</si>
  <si>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</si>
  <si>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</si>
  <si>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</si>
  <si>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</si>
  <si>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</si>
  <si>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</si>
  <si>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</si>
  <si>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</si>
  <si>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</si>
  <si>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</si>
  <si>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</si>
  <si>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</si>
  <si>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</si>
  <si>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</si>
  <si>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</si>
  <si>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</si>
  <si>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</si>
  <si>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</si>
  <si>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</si>
  <si>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</si>
  <si>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</si>
  <si>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</si>
  <si>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</si>
  <si>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</si>
  <si>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</si>
  <si>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</si>
  <si>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</si>
  <si>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</si>
  <si>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</si>
  <si>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</si>
  <si>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</si>
  <si>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</si>
  <si>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</si>
  <si>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</si>
  <si>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</si>
  <si>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</si>
  <si>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</si>
  <si>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</si>
  <si>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</si>
  <si>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</si>
  <si>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</si>
  <si>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</si>
  <si>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</si>
  <si>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</si>
  <si>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</si>
  <si>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</si>
  <si>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</si>
  <si>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</si>
  <si>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</si>
  <si>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</si>
  <si>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</si>
  <si>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</si>
  <si>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</si>
  <si>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</si>
  <si>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</si>
  <si>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</si>
  <si>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</si>
  <si>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</si>
  <si>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</si>
  <si>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</si>
  <si>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</si>
  <si>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</si>
  <si>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</si>
  <si>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</si>
  <si>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</si>
  <si>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</si>
  <si>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</si>
  <si>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</si>
  <si>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</si>
  <si>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</si>
  <si>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</si>
  <si>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</si>
  <si>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</si>
  <si>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</si>
  <si>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</si>
  <si>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</si>
  <si>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</si>
  <si>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</si>
  <si>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</si>
  <si>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</si>
  <si>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</si>
  <si>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</si>
  <si>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</si>
  <si>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</si>
  <si>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</si>
  <si>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</si>
  <si>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</si>
  <si>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</si>
  <si>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</si>
  <si>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</si>
  <si>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</si>
  <si>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</si>
  <si>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</si>
  <si>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</si>
  <si>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</si>
  <si>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</si>
  <si>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</si>
  <si>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</si>
  <si>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</si>
  <si>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</si>
  <si>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</si>
  <si>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</si>
  <si>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</si>
  <si>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</si>
  <si>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</si>
  <si>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</si>
  <si>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</si>
  <si>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</si>
  <si>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</si>
  <si>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</si>
  <si>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</si>
  <si>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</si>
  <si>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</si>
  <si>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</si>
  <si>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</si>
  <si>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</si>
  <si>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</si>
  <si>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</si>
  <si>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</si>
  <si>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</si>
  <si>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</si>
  <si>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</si>
  <si>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</si>
  <si>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</si>
  <si>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</si>
  <si>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</si>
  <si>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</si>
  <si>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</si>
  <si>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</si>
  <si>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</si>
  <si>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</si>
  <si>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</si>
  <si>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</si>
  <si>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</si>
  <si>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</si>
  <si>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</si>
  <si>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</si>
  <si>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</si>
  <si>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</si>
  <si>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</si>
  <si>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</si>
  <si>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</si>
  <si>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</si>
  <si>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</si>
  <si>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</si>
  <si>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</si>
  <si>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</si>
  <si>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</si>
  <si>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</si>
  <si>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</si>
  <si>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</si>
  <si>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</si>
  <si>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</si>
  <si>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</si>
  <si>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</si>
  <si>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</si>
  <si>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</si>
  <si>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</si>
  <si>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</si>
  <si>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</si>
  <si>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</si>
  <si>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</si>
  <si>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</si>
  <si>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</si>
  <si>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</si>
  <si>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</si>
  <si>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</si>
  <si>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</si>
  <si>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</si>
  <si>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</si>
  <si>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</si>
  <si>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</si>
  <si>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</si>
  <si>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</si>
  <si>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</si>
  <si>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</si>
  <si>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</si>
  <si>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</si>
  <si>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</si>
  <si>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</si>
  <si>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</si>
  <si>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</si>
  <si>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</si>
  <si>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</si>
  <si>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</si>
  <si>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</si>
  <si>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</si>
  <si>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</si>
  <si>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</si>
  <si>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</si>
  <si>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</si>
  <si>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</si>
  <si>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</si>
  <si>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</si>
  <si>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</si>
  <si>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</si>
  <si>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</si>
  <si>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</si>
  <si>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</si>
  <si>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</si>
  <si>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</si>
  <si>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</si>
  <si>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</si>
  <si>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</si>
  <si>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</si>
  <si>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</si>
  <si>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</si>
  <si>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</si>
  <si>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</si>
  <si>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</si>
  <si>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</si>
  <si>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</si>
  <si>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</si>
  <si>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</si>
  <si>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</si>
  <si>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</si>
  <si>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</si>
  <si>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</si>
  <si>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</si>
  <si>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</si>
  <si>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</si>
  <si>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</si>
  <si>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</si>
  <si>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</si>
  <si>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</si>
  <si>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</si>
  <si>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</si>
  <si>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</si>
  <si>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</si>
  <si>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</si>
  <si>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</si>
  <si>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</si>
  <si>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</si>
  <si>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</si>
  <si>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</si>
  <si>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</si>
  <si>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</si>
  <si>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</si>
  <si>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</si>
  <si>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</si>
  <si>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</si>
  <si>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</si>
  <si>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</si>
  <si>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</si>
  <si>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</si>
  <si>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</si>
  <si>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</si>
  <si>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</si>
  <si>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</si>
  <si>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</si>
  <si>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</si>
  <si>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</si>
  <si>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</si>
  <si>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</si>
  <si>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</si>
  <si>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</si>
  <si>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</si>
  <si>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</si>
  <si>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</si>
  <si>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</si>
  <si>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</si>
  <si>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</si>
  <si>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</si>
  <si>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</si>
  <si>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</si>
  <si>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</si>
  <si>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</si>
  <si>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</si>
  <si>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</si>
  <si>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</si>
  <si>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</si>
  <si>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</si>
  <si>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</si>
  <si>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</si>
  <si>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</si>
  <si>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</si>
  <si>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</si>
  <si>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</si>
  <si>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</si>
  <si>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</si>
  <si>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</si>
  <si>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</si>
  <si>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</si>
  <si>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</si>
  <si>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</si>
  <si>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</si>
  <si>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</si>
  <si>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</si>
  <si>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</si>
  <si>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</si>
  <si>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</si>
  <si>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</si>
  <si>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</si>
  <si>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</si>
  <si>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</si>
  <si>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</si>
  <si>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</si>
  <si>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</si>
  <si>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</si>
  <si>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</si>
  <si>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</si>
  <si>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</si>
  <si>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</si>
  <si>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</si>
  <si>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</si>
  <si>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</si>
  <si>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</si>
  <si>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</si>
  <si>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</si>
  <si>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</si>
  <si>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</si>
  <si>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</si>
  <si>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</si>
  <si>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</si>
  <si>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</si>
  <si>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</si>
  <si>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</si>
  <si>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</si>
  <si>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</si>
  <si>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</si>
  <si>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</si>
  <si>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</si>
  <si>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</si>
  <si>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</si>
  <si>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</si>
  <si>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</si>
  <si>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</si>
  <si>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</si>
  <si>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</si>
  <si>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</si>
  <si>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</si>
  <si>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</si>
  <si>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</si>
  <si>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</si>
  <si>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</si>
  <si>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</si>
  <si>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</si>
  <si>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</si>
  <si>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</si>
  <si>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</si>
  <si>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</si>
  <si>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</si>
  <si>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</si>
  <si>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</si>
  <si>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</si>
  <si>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</si>
  <si>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</si>
  <si>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</si>
  <si>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</si>
  <si>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</si>
  <si>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</si>
  <si>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</si>
  <si>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</si>
  <si>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</si>
  <si>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</si>
  <si>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</si>
  <si>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</si>
  <si>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</si>
  <si>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</si>
  <si>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</si>
  <si>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</si>
  <si>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</si>
  <si>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</si>
  <si>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</si>
  <si>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</si>
  <si>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</si>
  <si>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</si>
  <si>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</si>
  <si>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</si>
  <si>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</si>
  <si>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</si>
  <si>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</si>
  <si>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</si>
  <si>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</si>
  <si>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</si>
  <si>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</si>
  <si>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</si>
  <si>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</si>
  <si>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</si>
  <si>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</si>
  <si>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</si>
  <si>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</si>
  <si>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</si>
  <si>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</si>
  <si>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</si>
  <si>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</si>
  <si>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</si>
  <si>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</si>
  <si>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</si>
  <si>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</si>
  <si>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</si>
  <si>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</si>
  <si>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</si>
  <si>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</si>
  <si>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</si>
  <si>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</si>
  <si>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</si>
  <si>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</si>
  <si>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</si>
  <si>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</si>
  <si>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</si>
  <si>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</si>
  <si>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</si>
  <si>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</si>
  <si>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</si>
  <si>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</si>
  <si>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</si>
  <si>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</si>
  <si>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</si>
  <si>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</si>
  <si>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</si>
  <si>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</si>
  <si>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</si>
  <si>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</si>
  <si>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</si>
  <si>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</si>
  <si>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</si>
  <si>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</si>
  <si>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</si>
  <si>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</si>
  <si>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</si>
  <si>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</si>
  <si>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</si>
  <si>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</si>
  <si>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</si>
  <si>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</si>
  <si>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</si>
  <si>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</si>
  <si>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</si>
  <si>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</si>
  <si>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</si>
  <si>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</si>
  <si>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</si>
  <si>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</si>
  <si>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</si>
  <si>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</si>
  <si>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</si>
  <si>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</si>
  <si>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</si>
  <si>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</si>
  <si>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</si>
  <si>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</si>
  <si>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</si>
  <si>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</si>
  <si>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</si>
  <si>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</si>
  <si>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</si>
  <si>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</si>
  <si>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</si>
  <si>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</si>
  <si>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</si>
  <si>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</si>
  <si>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</si>
  <si>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</si>
  <si>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</si>
  <si>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</si>
  <si>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</si>
  <si>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</si>
  <si>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</si>
  <si>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</si>
  <si>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</si>
  <si>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</si>
  <si>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</si>
  <si>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</si>
  <si>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</si>
  <si>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</si>
  <si>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</si>
  <si>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</si>
  <si>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</si>
  <si>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</si>
  <si>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</si>
  <si>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</si>
  <si>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</si>
  <si>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</si>
  <si>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JACAREZINHO II, ITAITUBA-PA.</t>
    </r>
  </si>
  <si>
    <t>BAIRRO JACAREZINHO II, ITAITUBA-PA.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</si>
  <si>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BAIRRO JACAREZINHO II, ITAITUBA-PA.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</si>
</sst>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57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0" fillId="0" borderId="0" xfId="0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 wrapText="1"/>
    </xf>
    <xf numFmtId="3" fontId="10" fillId="0" borderId="18" xfId="0" applyNumberFormat="1" applyFont="1" applyFill="1" applyBorder="1" applyAlignment="1">
      <alignment horizontal="center" vertical="center" wrapText="1"/>
    </xf>
    <xf numFmtId="0" fontId="12" fillId="0" borderId="20" xfId="0" applyNumberFormat="1" applyFont="1" applyFill="1" applyBorder="1" applyAlignment="1">
      <alignment horizontal="center" vertical="center" wrapText="1"/>
    </xf>
    <xf numFmtId="0" fontId="12" fillId="0" borderId="18" xfId="0" applyNumberFormat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Fill="1" applyBorder="1" applyAlignment="1">
      <alignment horizontal="center" vertical="center" wrapText="1"/>
    </xf>
    <xf numFmtId="4" fontId="12" fillId="0" borderId="29" xfId="0" applyNumberFormat="1" applyFont="1" applyFill="1" applyBorder="1" applyAlignment="1">
      <alignment vertical="center" wrapText="1"/>
    </xf>
    <xf numFmtId="4" fontId="12" fillId="0" borderId="29" xfId="0" applyNumberFormat="1" applyFont="1" applyFill="1" applyBorder="1" applyAlignment="1">
      <alignment horizontal="center" vertical="center" wrapText="1"/>
    </xf>
    <xf numFmtId="4" fontId="12" fillId="0" borderId="30" xfId="0" applyNumberFormat="1" applyFont="1" applyFill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20" xfId="0" applyNumberFormat="1" applyFont="1" applyFill="1" applyBorder="1" applyAlignment="1">
      <alignment horizontal="center" vertical="center" wrapText="1"/>
    </xf>
    <xf numFmtId="4" fontId="12" fillId="0" borderId="17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vertical="center" wrapText="1"/>
    </xf>
    <xf numFmtId="4" fontId="12" fillId="0" borderId="18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horizontal="right" vertical="center" wrapText="1"/>
    </xf>
    <xf numFmtId="4" fontId="12" fillId="0" borderId="29" xfId="0" applyNumberFormat="1" applyFont="1" applyFill="1" applyBorder="1" applyAlignment="1">
      <alignment horizontal="right" vertical="center" wrapText="1"/>
    </xf>
    <xf numFmtId="4" fontId="12" fillId="0" borderId="20" xfId="0" applyNumberFormat="1" applyFont="1" applyFill="1" applyBorder="1" applyAlignment="1">
      <alignment horizontal="right" vertical="center" wrapText="1"/>
    </xf>
    <xf numFmtId="4" fontId="12" fillId="0" borderId="34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vertical="center" wrapText="1"/>
    </xf>
    <xf numFmtId="4" fontId="12" fillId="0" borderId="35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horizontal="right" vertical="center" wrapText="1"/>
    </xf>
    <xf numFmtId="0" fontId="12" fillId="0" borderId="35" xfId="0" applyNumberFormat="1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0" fontId="10" fillId="0" borderId="20" xfId="0" applyFont="1" applyFill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0" fontId="12" fillId="0" borderId="29" xfId="0" applyNumberFormat="1" applyFont="1" applyFill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Fill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10" fontId="41" fillId="0" borderId="0" xfId="0" applyNumberFormat="1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Fill="1" applyBorder="1" applyAlignment="1">
      <alignment vertical="center" wrapText="1"/>
    </xf>
    <xf numFmtId="4" fontId="12" fillId="0" borderId="18" xfId="0" applyNumberFormat="1" applyFont="1" applyBorder="1" applyAlignment="1">
      <alignment vertical="center" wrapText="1"/>
    </xf>
    <xf numFmtId="0" fontId="10" fillId="0" borderId="18" xfId="0" quotePrefix="1" applyFont="1" applyFill="1" applyBorder="1" applyAlignment="1">
      <alignment vertical="center" wrapText="1"/>
    </xf>
    <xf numFmtId="0" fontId="10" fillId="0" borderId="18" xfId="0" applyFont="1" applyFill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vertical="center" wrapText="1"/>
    </xf>
    <xf numFmtId="4" fontId="12" fillId="0" borderId="26" xfId="0" applyNumberFormat="1" applyFont="1" applyFill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2" fillId="0" borderId="40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3" fontId="10" fillId="0" borderId="20" xfId="0" applyNumberFormat="1" applyFont="1" applyFill="1" applyBorder="1" applyAlignment="1">
      <alignment horizontal="center" vertical="center"/>
    </xf>
    <xf numFmtId="166" fontId="10" fillId="0" borderId="20" xfId="0" applyNumberFormat="1" applyFont="1" applyFill="1" applyBorder="1" applyAlignment="1">
      <alignment horizontal="center" vertical="center"/>
    </xf>
    <xf numFmtId="3" fontId="10" fillId="0" borderId="35" xfId="0" applyNumberFormat="1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vertical="center" wrapText="1"/>
    </xf>
    <xf numFmtId="3" fontId="12" fillId="0" borderId="29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4" fontId="10" fillId="0" borderId="20" xfId="0" applyNumberFormat="1" applyFont="1" applyFill="1" applyBorder="1" applyAlignment="1">
      <alignment horizontal="right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Fill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Fill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Fill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0" fillId="0" borderId="81" xfId="0" applyFont="1" applyBorder="1" applyAlignment="1">
      <alignment horizontal="lef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0" fontId="10" fillId="0" borderId="50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NumberFormat="1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3" fontId="12" fillId="0" borderId="26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4" fontId="12" fillId="0" borderId="26" xfId="0" applyNumberFormat="1" applyFont="1" applyFill="1" applyBorder="1" applyAlignment="1">
      <alignment horizontal="right" vertical="center" wrapText="1"/>
    </xf>
    <xf numFmtId="0" fontId="10" fillId="0" borderId="143" xfId="0" applyFont="1" applyFill="1" applyBorder="1" applyAlignment="1">
      <alignment horizontal="center" vertical="center"/>
    </xf>
    <xf numFmtId="0" fontId="10" fillId="0" borderId="145" xfId="0" applyFont="1" applyFill="1" applyBorder="1" applyAlignment="1">
      <alignment horizontal="center" vertical="center"/>
    </xf>
    <xf numFmtId="0" fontId="10" fillId="0" borderId="146" xfId="0" applyFont="1" applyFill="1" applyBorder="1" applyAlignment="1">
      <alignment horizontal="center" vertical="center"/>
    </xf>
    <xf numFmtId="0" fontId="10" fillId="0" borderId="148" xfId="0" applyFont="1" applyFill="1" applyBorder="1" applyAlignment="1">
      <alignment horizontal="center" vertical="center"/>
    </xf>
    <xf numFmtId="0" fontId="10" fillId="0" borderId="150" xfId="0" applyFont="1" applyFill="1" applyBorder="1" applyAlignment="1">
      <alignment horizontal="center" vertical="center"/>
    </xf>
    <xf numFmtId="4" fontId="12" fillId="0" borderId="0" xfId="0" applyNumberFormat="1" applyFont="1" applyBorder="1" applyAlignment="1">
      <alignment horizontal="right" vertical="center"/>
    </xf>
    <xf numFmtId="0" fontId="10" fillId="0" borderId="151" xfId="0" applyFont="1" applyFill="1" applyBorder="1" applyAlignment="1">
      <alignment horizontal="center" vertical="center"/>
    </xf>
    <xf numFmtId="4" fontId="12" fillId="0" borderId="91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3" fontId="10" fillId="0" borderId="18" xfId="0" applyNumberFormat="1" applyFont="1" applyFill="1" applyBorder="1" applyAlignment="1">
      <alignment horizontal="center" vertical="center"/>
    </xf>
    <xf numFmtId="0" fontId="10" fillId="0" borderId="74" xfId="0" applyFont="1" applyFill="1" applyBorder="1" applyAlignment="1">
      <alignment vertical="center" wrapText="1"/>
    </xf>
    <xf numFmtId="3" fontId="10" fillId="0" borderId="42" xfId="0" applyNumberFormat="1" applyFont="1" applyFill="1" applyBorder="1" applyAlignment="1">
      <alignment horizontal="center" vertical="center"/>
    </xf>
    <xf numFmtId="0" fontId="12" fillId="0" borderId="153" xfId="0" applyFont="1" applyFill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0" fontId="0" fillId="0" borderId="0" xfId="0" applyFont="1"/>
    <xf numFmtId="4" fontId="14" fillId="0" borderId="0" xfId="0" applyNumberFormat="1" applyFont="1" applyAlignment="1">
      <alignment horizontal="center" vertical="center"/>
    </xf>
    <xf numFmtId="4" fontId="0" fillId="0" borderId="0" xfId="0" applyNumberFormat="1" applyFont="1"/>
    <xf numFmtId="0" fontId="0" fillId="0" borderId="92" xfId="0" applyFont="1" applyFill="1" applyBorder="1"/>
    <xf numFmtId="0" fontId="0" fillId="0" borderId="4" xfId="0" applyFont="1" applyFill="1" applyBorder="1"/>
    <xf numFmtId="0" fontId="0" fillId="0" borderId="93" xfId="0" applyFont="1" applyFill="1" applyBorder="1"/>
    <xf numFmtId="4" fontId="0" fillId="0" borderId="0" xfId="0" applyNumberFormat="1" applyFont="1" applyBorder="1"/>
    <xf numFmtId="4" fontId="10" fillId="0" borderId="0" xfId="0" applyNumberFormat="1" applyFont="1"/>
    <xf numFmtId="9" fontId="0" fillId="0" borderId="0" xfId="0" applyNumberFormat="1" applyFon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ont="1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on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4" fontId="0" fillId="33" borderId="0" xfId="0" applyNumberFormat="1" applyFont="1" applyFill="1" applyBorder="1"/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Fill="1" applyBorder="1" applyAlignment="1">
      <alignment horizontal="lef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 applyAlignment="1"/>
    <xf numFmtId="0" fontId="57" fillId="0" borderId="1" xfId="0" applyFont="1" applyBorder="1" applyAlignment="1"/>
    <xf numFmtId="0" fontId="57" fillId="0" borderId="163" xfId="0" applyFont="1" applyBorder="1" applyAlignment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92" xfId="0" applyFont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Fill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Fill="1" applyBorder="1" applyAlignment="1">
      <alignment horizontal="center" vertical="center" wrapText="1"/>
    </xf>
    <xf numFmtId="0" fontId="44" fillId="0" borderId="76" xfId="6" applyFont="1" applyFill="1" applyBorder="1" applyAlignment="1">
      <alignment horizontal="center" vertical="center" wrapText="1"/>
    </xf>
    <xf numFmtId="0" fontId="44" fillId="0" borderId="101" xfId="6" applyFont="1" applyFill="1" applyBorder="1" applyAlignment="1">
      <alignment horizontal="center" vertical="center" wrapText="1"/>
    </xf>
    <xf numFmtId="0" fontId="44" fillId="0" borderId="100" xfId="6" applyFont="1" applyFill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3" fontId="45" fillId="0" borderId="49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37" xfId="97" applyFont="1" applyBorder="1" applyAlignment="1">
      <alignment horizontal="left" vertical="center" wrapText="1"/>
    </xf>
    <xf numFmtId="0" fontId="45" fillId="0" borderId="22" xfId="97" applyFont="1" applyBorder="1" applyAlignment="1">
      <alignment horizontal="left" vertical="center" wrapText="1"/>
    </xf>
    <xf numFmtId="176" fontId="46" fillId="0" borderId="37" xfId="9" applyNumberFormat="1" applyFont="1" applyBorder="1" applyAlignment="1">
      <alignment horizontal="center" vertical="center"/>
    </xf>
    <xf numFmtId="176" fontId="46" fillId="0" borderId="22" xfId="9" applyNumberFormat="1" applyFont="1" applyBorder="1" applyAlignment="1">
      <alignment horizontal="center" vertical="center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40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40" xfId="9" applyNumberFormat="1" applyFont="1" applyBorder="1" applyAlignment="1">
      <alignment horizontal="center" vertical="center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Fill="1" applyBorder="1" applyAlignment="1">
      <alignment horizontal="center" vertical="top"/>
    </xf>
    <xf numFmtId="1" fontId="48" fillId="0" borderId="24" xfId="3" applyNumberFormat="1" applyFont="1" applyFill="1" applyBorder="1" applyAlignment="1">
      <alignment horizontal="center" vertical="top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1" fontId="48" fillId="0" borderId="104" xfId="3" applyNumberFormat="1" applyFont="1" applyFill="1" applyBorder="1" applyAlignment="1">
      <alignment horizontal="center" vertical="top"/>
    </xf>
    <xf numFmtId="1" fontId="48" fillId="0" borderId="105" xfId="3" applyNumberFormat="1" applyFont="1" applyFill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Fill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view="pageBreakPreview" zoomScale="85" zoomScaleNormal="130" zoomScaleSheetLayoutView="85" workbookViewId="0">
      <selection activeCell="B21" sqref="B21"/>
    </sheetView>
  </sheetViews>
  <sheetFormatPr defaultColWidth="8.88671875" defaultRowHeight="14.4"/>
  <cols>
    <col min="1" max="1" width="6.77734375" style="273" customWidth="1"/>
    <col min="2" max="2" width="37.33203125" style="273" customWidth="1"/>
    <col min="3" max="4" width="8.88671875" style="273"/>
    <col min="5" max="5" width="11.6640625" style="273" customWidth="1"/>
    <col min="6" max="6" width="13.5546875" style="273" customWidth="1"/>
    <col min="7" max="7" width="9.5546875" style="273" customWidth="1"/>
    <col min="8" max="8" width="9.109375" style="273" customWidth="1"/>
    <col min="9" max="16384" width="8.88671875" style="273"/>
  </cols>
  <sheetData>
    <row r="1" spans="1:11" ht="12.6" customHeight="1">
      <c r="A1" s="345"/>
      <c r="B1" s="345"/>
      <c r="C1" s="345"/>
      <c r="D1" s="345"/>
      <c r="E1" s="345"/>
      <c r="F1" s="345"/>
      <c r="G1" s="345"/>
      <c r="H1" s="345"/>
      <c r="I1" s="345"/>
    </row>
    <row r="2" spans="1:11">
      <c r="A2" s="345"/>
      <c r="B2" s="345"/>
      <c r="C2" s="345"/>
      <c r="D2" s="345"/>
      <c r="E2" s="345"/>
      <c r="F2" s="345"/>
      <c r="G2" s="345"/>
      <c r="H2" s="345"/>
      <c r="I2" s="345"/>
    </row>
    <row r="3" spans="1:11" ht="19.2" customHeight="1">
      <c r="A3" s="345"/>
      <c r="B3" s="345"/>
      <c r="C3" s="345"/>
      <c r="D3" s="345"/>
      <c r="E3" s="345"/>
      <c r="F3" s="345"/>
      <c r="G3" s="345"/>
      <c r="H3" s="345"/>
      <c r="I3" s="345"/>
    </row>
    <row r="4" spans="1:11" ht="15.6" customHeight="1">
      <c r="A4" s="345"/>
      <c r="B4" s="345"/>
      <c r="C4" s="345"/>
      <c r="D4" s="345"/>
      <c r="E4" s="345"/>
      <c r="F4" s="345"/>
      <c r="G4" s="345"/>
      <c r="H4" s="345"/>
      <c r="I4" s="345"/>
    </row>
    <row r="5" spans="1:11" ht="18" customHeight="1">
      <c r="A5" s="346"/>
      <c r="B5" s="346"/>
      <c r="C5" s="346"/>
      <c r="D5" s="346"/>
      <c r="E5" s="346"/>
      <c r="F5" s="346"/>
      <c r="G5" s="346"/>
      <c r="H5" s="346"/>
      <c r="I5" s="346"/>
    </row>
    <row r="6" spans="1:11" ht="30" customHeight="1">
      <c r="A6" s="348" t="s">
        <v>880</v>
      </c>
      <c r="B6" s="349"/>
      <c r="C6" s="349"/>
      <c r="D6" s="349"/>
      <c r="E6" s="349"/>
      <c r="F6" s="349"/>
      <c r="G6" s="349"/>
      <c r="H6" s="349"/>
      <c r="I6" s="350"/>
    </row>
    <row r="7" spans="1:11" ht="18" customHeight="1">
      <c r="A7" s="353" t="s">
        <v>0</v>
      </c>
      <c r="B7" s="353"/>
      <c r="C7" s="348"/>
      <c r="D7" s="354" t="s">
        <v>1</v>
      </c>
      <c r="E7" s="349"/>
      <c r="F7" s="349"/>
      <c r="G7" s="350"/>
      <c r="H7" s="351" t="s">
        <v>2</v>
      </c>
      <c r="I7" s="352"/>
    </row>
    <row r="8" spans="1:11" ht="16.2" customHeight="1" thickBot="1">
      <c r="A8" s="347" t="s">
        <v>934</v>
      </c>
      <c r="B8" s="347"/>
      <c r="C8" s="347"/>
      <c r="D8" s="347"/>
      <c r="E8" s="347"/>
      <c r="F8" s="347"/>
      <c r="G8" s="347"/>
      <c r="H8" s="368">
        <f>F101</f>
        <v>187422.724602</v>
      </c>
      <c r="I8" s="369"/>
      <c r="J8" s="274"/>
      <c r="K8" s="275"/>
    </row>
    <row r="9" spans="1:11" ht="42.6" customHeight="1" thickTop="1" thickBot="1">
      <c r="A9" s="355" t="s">
        <v>3</v>
      </c>
      <c r="B9" s="357" t="s">
        <v>4</v>
      </c>
      <c r="C9" s="357" t="s">
        <v>5</v>
      </c>
      <c r="D9" s="357" t="s">
        <v>6</v>
      </c>
      <c r="E9" s="357" t="s">
        <v>7</v>
      </c>
      <c r="F9" s="357"/>
      <c r="G9" s="357" t="s">
        <v>8</v>
      </c>
      <c r="H9" s="357"/>
      <c r="I9" s="11" t="s">
        <v>9</v>
      </c>
      <c r="K9" s="275"/>
    </row>
    <row r="10" spans="1:11" ht="27.6" customHeight="1" thickTop="1" thickBot="1">
      <c r="A10" s="356"/>
      <c r="B10" s="357"/>
      <c r="C10" s="357"/>
      <c r="D10" s="357"/>
      <c r="E10" s="11" t="s">
        <v>10</v>
      </c>
      <c r="F10" s="11" t="s">
        <v>11</v>
      </c>
      <c r="G10" s="11" t="s">
        <v>12</v>
      </c>
      <c r="H10" s="11" t="s">
        <v>13</v>
      </c>
      <c r="I10" s="12">
        <v>0.28999999999999998</v>
      </c>
    </row>
    <row r="11" spans="1:11" s="286" customFormat="1" ht="15.6" thickTop="1" thickBot="1">
      <c r="A11" s="283" t="s">
        <v>14</v>
      </c>
      <c r="B11" s="284" t="s">
        <v>15</v>
      </c>
      <c r="C11" s="358" t="s">
        <v>16</v>
      </c>
      <c r="D11" s="359"/>
      <c r="E11" s="360"/>
      <c r="F11" s="285">
        <f>F12+F16+F18+F29</f>
        <v>109841.17799999999</v>
      </c>
      <c r="G11" s="361"/>
      <c r="H11" s="362"/>
      <c r="I11" s="363"/>
    </row>
    <row r="12" spans="1:11" s="290" customFormat="1" ht="15" thickTop="1">
      <c r="A12" s="287" t="s">
        <v>17</v>
      </c>
      <c r="B12" s="288" t="s">
        <v>18</v>
      </c>
      <c r="C12" s="364"/>
      <c r="D12" s="365"/>
      <c r="E12" s="366"/>
      <c r="F12" s="289">
        <f>SUM(F13:F15)</f>
        <v>2055.4085999999998</v>
      </c>
      <c r="G12" s="364"/>
      <c r="H12" s="365"/>
      <c r="I12" s="367"/>
    </row>
    <row r="13" spans="1:11" ht="27.6">
      <c r="A13" s="13" t="s">
        <v>19</v>
      </c>
      <c r="B13" s="14" t="s">
        <v>20</v>
      </c>
      <c r="C13" s="15" t="s">
        <v>21</v>
      </c>
      <c r="D13" s="16">
        <v>120</v>
      </c>
      <c r="E13" s="27">
        <f t="shared" ref="E13" si="0">H13*I13</f>
        <v>7.1853000000000007</v>
      </c>
      <c r="F13" s="26">
        <f t="shared" ref="F13" si="1">D13*E13</f>
        <v>862.2360000000001</v>
      </c>
      <c r="G13" s="18" t="s">
        <v>22</v>
      </c>
      <c r="H13" s="87">
        <v>5.57</v>
      </c>
      <c r="I13" s="253">
        <v>1.29</v>
      </c>
    </row>
    <row r="14" spans="1:11" ht="27.6">
      <c r="A14" s="13" t="s">
        <v>23</v>
      </c>
      <c r="B14" s="14" t="s">
        <v>24</v>
      </c>
      <c r="C14" s="15" t="s">
        <v>25</v>
      </c>
      <c r="D14" s="16">
        <v>2</v>
      </c>
      <c r="E14" s="27">
        <f t="shared" ref="E14:E15" si="2">H14*I14</f>
        <v>225.84029999999998</v>
      </c>
      <c r="F14" s="26">
        <f t="shared" ref="F14:F15" si="3">D14*E14</f>
        <v>451.68059999999997</v>
      </c>
      <c r="G14" s="18" t="s">
        <v>26</v>
      </c>
      <c r="H14" s="87">
        <v>175.07</v>
      </c>
      <c r="I14" s="253">
        <v>1.29</v>
      </c>
    </row>
    <row r="15" spans="1:11" ht="26.4" customHeight="1">
      <c r="A15" s="13" t="s">
        <v>27</v>
      </c>
      <c r="B15" s="14" t="s">
        <v>28</v>
      </c>
      <c r="C15" s="15" t="s">
        <v>25</v>
      </c>
      <c r="D15" s="16">
        <v>120</v>
      </c>
      <c r="E15" s="27">
        <f t="shared" si="2"/>
        <v>6.1791</v>
      </c>
      <c r="F15" s="65">
        <f t="shared" si="3"/>
        <v>741.49199999999996</v>
      </c>
      <c r="G15" s="18" t="s">
        <v>29</v>
      </c>
      <c r="H15" s="87">
        <v>4.79</v>
      </c>
      <c r="I15" s="253">
        <v>1.29</v>
      </c>
    </row>
    <row r="16" spans="1:11" s="290" customFormat="1">
      <c r="A16" s="291" t="s">
        <v>30</v>
      </c>
      <c r="B16" s="292" t="s">
        <v>31</v>
      </c>
      <c r="C16" s="378"/>
      <c r="D16" s="379"/>
      <c r="E16" s="380"/>
      <c r="F16" s="293">
        <f>SUM(F17)</f>
        <v>95245.447199999995</v>
      </c>
      <c r="G16" s="381"/>
      <c r="H16" s="379"/>
      <c r="I16" s="382"/>
    </row>
    <row r="17" spans="1:10" ht="25.8" customHeight="1">
      <c r="A17" s="19" t="s">
        <v>32</v>
      </c>
      <c r="B17" s="20" t="s">
        <v>33</v>
      </c>
      <c r="C17" s="21" t="s">
        <v>34</v>
      </c>
      <c r="D17" s="21">
        <v>1</v>
      </c>
      <c r="E17" s="27">
        <f t="shared" ref="E17" si="4">H17*I17</f>
        <v>95245.447199999995</v>
      </c>
      <c r="F17" s="65">
        <f t="shared" ref="F17" si="5">D17*E17</f>
        <v>95245.447199999995</v>
      </c>
      <c r="G17" s="18" t="s">
        <v>35</v>
      </c>
      <c r="H17" s="22">
        <f>'CUSTO UNITÁRIO'!G53</f>
        <v>73833.679999999993</v>
      </c>
      <c r="I17" s="254">
        <v>1.29</v>
      </c>
    </row>
    <row r="18" spans="1:10" s="290" customFormat="1" ht="27.6">
      <c r="A18" s="291" t="s">
        <v>36</v>
      </c>
      <c r="B18" s="292" t="s">
        <v>37</v>
      </c>
      <c r="C18" s="378"/>
      <c r="D18" s="379"/>
      <c r="E18" s="380"/>
      <c r="F18" s="293">
        <f>SUM(F19:F28)</f>
        <v>6957.2022000000015</v>
      </c>
      <c r="G18" s="381"/>
      <c r="H18" s="379"/>
      <c r="I18" s="382"/>
    </row>
    <row r="19" spans="1:10" ht="27.6">
      <c r="A19" s="28" t="s">
        <v>38</v>
      </c>
      <c r="B19" s="29" t="s">
        <v>39</v>
      </c>
      <c r="C19" s="30" t="s">
        <v>34</v>
      </c>
      <c r="D19" s="30">
        <v>1</v>
      </c>
      <c r="E19" s="27">
        <f t="shared" ref="E19:E25" si="6">H19*I19</f>
        <v>4791.3051000000005</v>
      </c>
      <c r="F19" s="26">
        <f t="shared" ref="F19:F25" si="7">D19*E19</f>
        <v>4791.3051000000005</v>
      </c>
      <c r="G19" s="17" t="s">
        <v>40</v>
      </c>
      <c r="H19" s="31">
        <v>3714.19</v>
      </c>
      <c r="I19" s="255">
        <v>1.29</v>
      </c>
    </row>
    <row r="20" spans="1:10" ht="27.6">
      <c r="A20" s="28" t="s">
        <v>41</v>
      </c>
      <c r="B20" s="24" t="s">
        <v>42</v>
      </c>
      <c r="C20" s="25" t="s">
        <v>34</v>
      </c>
      <c r="D20" s="25">
        <v>12</v>
      </c>
      <c r="E20" s="27">
        <f t="shared" si="6"/>
        <v>16.421700000000001</v>
      </c>
      <c r="F20" s="26">
        <f t="shared" si="7"/>
        <v>197.06040000000002</v>
      </c>
      <c r="G20" s="17" t="s">
        <v>43</v>
      </c>
      <c r="H20" s="27">
        <v>12.73</v>
      </c>
      <c r="I20" s="255">
        <v>1.29</v>
      </c>
    </row>
    <row r="21" spans="1:10" ht="55.2">
      <c r="A21" s="23" t="s">
        <v>44</v>
      </c>
      <c r="B21" s="24" t="s">
        <v>45</v>
      </c>
      <c r="C21" s="25" t="s">
        <v>34</v>
      </c>
      <c r="D21" s="25">
        <v>2</v>
      </c>
      <c r="E21" s="27">
        <f t="shared" si="6"/>
        <v>116.6934</v>
      </c>
      <c r="F21" s="26">
        <f t="shared" si="7"/>
        <v>233.38679999999999</v>
      </c>
      <c r="G21" s="25" t="s">
        <v>46</v>
      </c>
      <c r="H21" s="27">
        <v>90.46</v>
      </c>
      <c r="I21" s="255">
        <v>1.29</v>
      </c>
    </row>
    <row r="22" spans="1:10" ht="27.6">
      <c r="A22" s="104" t="s">
        <v>47</v>
      </c>
      <c r="B22" s="105" t="s">
        <v>48</v>
      </c>
      <c r="C22" s="103" t="s">
        <v>34</v>
      </c>
      <c r="D22" s="103">
        <v>1</v>
      </c>
      <c r="E22" s="27">
        <f t="shared" si="6"/>
        <v>180.471</v>
      </c>
      <c r="F22" s="26">
        <f t="shared" si="7"/>
        <v>180.471</v>
      </c>
      <c r="G22" s="18" t="s">
        <v>49</v>
      </c>
      <c r="H22" s="88">
        <v>139.9</v>
      </c>
      <c r="I22" s="253">
        <v>1.29</v>
      </c>
    </row>
    <row r="23" spans="1:10" ht="55.2">
      <c r="A23" s="28" t="s">
        <v>50</v>
      </c>
      <c r="B23" s="29" t="s">
        <v>51</v>
      </c>
      <c r="C23" s="30" t="s">
        <v>34</v>
      </c>
      <c r="D23" s="30">
        <v>3</v>
      </c>
      <c r="E23" s="27">
        <f t="shared" si="6"/>
        <v>59.8431</v>
      </c>
      <c r="F23" s="26">
        <f t="shared" si="7"/>
        <v>179.52930000000001</v>
      </c>
      <c r="G23" s="30" t="s">
        <v>52</v>
      </c>
      <c r="H23" s="31">
        <v>46.39</v>
      </c>
      <c r="I23" s="255">
        <v>1.29</v>
      </c>
    </row>
    <row r="24" spans="1:10" ht="41.4">
      <c r="A24" s="28" t="s">
        <v>53</v>
      </c>
      <c r="B24" s="29" t="s">
        <v>54</v>
      </c>
      <c r="C24" s="30" t="s">
        <v>34</v>
      </c>
      <c r="D24" s="30">
        <v>1</v>
      </c>
      <c r="E24" s="27">
        <f t="shared" si="6"/>
        <v>303.00810000000001</v>
      </c>
      <c r="F24" s="26">
        <f t="shared" si="7"/>
        <v>303.00810000000001</v>
      </c>
      <c r="G24" s="30" t="s">
        <v>55</v>
      </c>
      <c r="H24" s="31">
        <v>234.89</v>
      </c>
      <c r="I24" s="255">
        <v>1.29</v>
      </c>
    </row>
    <row r="25" spans="1:10" ht="82.8">
      <c r="A25" s="28" t="s">
        <v>56</v>
      </c>
      <c r="B25" s="24" t="s">
        <v>57</v>
      </c>
      <c r="C25" s="25" t="s">
        <v>34</v>
      </c>
      <c r="D25" s="25">
        <v>1</v>
      </c>
      <c r="E25" s="27">
        <f t="shared" si="6"/>
        <v>103.70310000000001</v>
      </c>
      <c r="F25" s="26">
        <f t="shared" si="7"/>
        <v>103.70310000000001</v>
      </c>
      <c r="G25" s="25" t="s">
        <v>58</v>
      </c>
      <c r="H25" s="27">
        <v>80.39</v>
      </c>
      <c r="I25" s="255">
        <v>1.29</v>
      </c>
    </row>
    <row r="26" spans="1:10" ht="27.6">
      <c r="A26" s="28" t="s">
        <v>59</v>
      </c>
      <c r="B26" s="24" t="s">
        <v>60</v>
      </c>
      <c r="C26" s="25" t="s">
        <v>34</v>
      </c>
      <c r="D26" s="25">
        <v>2</v>
      </c>
      <c r="E26" s="27">
        <f t="shared" ref="E26:E28" si="8">H26*I26</f>
        <v>4.7214</v>
      </c>
      <c r="F26" s="26">
        <f t="shared" ref="F26:F28" si="9">D26*E26</f>
        <v>9.4428000000000001</v>
      </c>
      <c r="G26" s="25" t="s">
        <v>61</v>
      </c>
      <c r="H26" s="27">
        <v>3.66</v>
      </c>
      <c r="I26" s="255">
        <v>1.29</v>
      </c>
    </row>
    <row r="27" spans="1:10" ht="41.4">
      <c r="A27" s="28" t="s">
        <v>62</v>
      </c>
      <c r="B27" s="105" t="s">
        <v>63</v>
      </c>
      <c r="C27" s="25" t="s">
        <v>34</v>
      </c>
      <c r="D27" s="103">
        <v>1</v>
      </c>
      <c r="E27" s="27">
        <f t="shared" si="8"/>
        <v>958.05719999999997</v>
      </c>
      <c r="F27" s="26">
        <f t="shared" si="9"/>
        <v>958.05719999999997</v>
      </c>
      <c r="G27" s="25" t="s">
        <v>64</v>
      </c>
      <c r="H27" s="27">
        <v>742.68</v>
      </c>
      <c r="I27" s="255">
        <v>1.29</v>
      </c>
    </row>
    <row r="28" spans="1:10" ht="28.2" thickBot="1">
      <c r="A28" s="69" t="s">
        <v>65</v>
      </c>
      <c r="B28" s="269" t="s">
        <v>66</v>
      </c>
      <c r="C28" s="79" t="s">
        <v>34</v>
      </c>
      <c r="D28" s="270">
        <v>12</v>
      </c>
      <c r="E28" s="72">
        <f t="shared" si="8"/>
        <v>0.1032</v>
      </c>
      <c r="F28" s="70">
        <f t="shared" si="9"/>
        <v>1.2383999999999999</v>
      </c>
      <c r="G28" s="79" t="s">
        <v>67</v>
      </c>
      <c r="H28" s="271">
        <v>0.08</v>
      </c>
      <c r="I28" s="264">
        <v>1.29</v>
      </c>
    </row>
    <row r="29" spans="1:10" s="290" customFormat="1" ht="28.2" thickTop="1">
      <c r="A29" s="294" t="s">
        <v>68</v>
      </c>
      <c r="B29" s="295" t="s">
        <v>69</v>
      </c>
      <c r="C29" s="370"/>
      <c r="D29" s="371"/>
      <c r="E29" s="371"/>
      <c r="F29" s="296">
        <f>SUM(F30:F37)</f>
        <v>5583.12</v>
      </c>
      <c r="G29" s="372"/>
      <c r="H29" s="373"/>
      <c r="I29" s="374"/>
      <c r="J29" s="297"/>
    </row>
    <row r="30" spans="1:10" ht="55.2">
      <c r="A30" s="19" t="s">
        <v>70</v>
      </c>
      <c r="B30" s="32" t="s">
        <v>71</v>
      </c>
      <c r="C30" s="21" t="s">
        <v>72</v>
      </c>
      <c r="D30" s="33">
        <v>1</v>
      </c>
      <c r="E30" s="27">
        <f t="shared" ref="E30" si="10">H30*I30</f>
        <v>3309.4304999999999</v>
      </c>
      <c r="F30" s="26">
        <f t="shared" ref="F30" si="11">D30*E30</f>
        <v>3309.4304999999999</v>
      </c>
      <c r="G30" s="78" t="s">
        <v>73</v>
      </c>
      <c r="H30" s="22">
        <v>2565.4499999999998</v>
      </c>
      <c r="I30" s="254">
        <v>1.29</v>
      </c>
    </row>
    <row r="31" spans="1:10" ht="27.6">
      <c r="A31" s="23" t="s">
        <v>74</v>
      </c>
      <c r="B31" s="34" t="s">
        <v>75</v>
      </c>
      <c r="C31" s="25" t="s">
        <v>21</v>
      </c>
      <c r="D31" s="35">
        <v>90</v>
      </c>
      <c r="E31" s="27">
        <f t="shared" ref="E31:E36" si="12">H31*I31</f>
        <v>13.106400000000001</v>
      </c>
      <c r="F31" s="26">
        <f t="shared" ref="F31:F36" si="13">D31*E31</f>
        <v>1179.576</v>
      </c>
      <c r="G31" s="63" t="s">
        <v>76</v>
      </c>
      <c r="H31" s="27">
        <v>10.16</v>
      </c>
      <c r="I31" s="255">
        <v>1.29</v>
      </c>
    </row>
    <row r="32" spans="1:10" ht="41.4">
      <c r="A32" s="23" t="s">
        <v>77</v>
      </c>
      <c r="B32" s="24" t="s">
        <v>78</v>
      </c>
      <c r="C32" s="25" t="s">
        <v>21</v>
      </c>
      <c r="D32" s="25">
        <v>2</v>
      </c>
      <c r="E32" s="27">
        <f t="shared" si="12"/>
        <v>74.381399999999999</v>
      </c>
      <c r="F32" s="26">
        <f t="shared" si="13"/>
        <v>148.7628</v>
      </c>
      <c r="G32" s="25" t="s">
        <v>79</v>
      </c>
      <c r="H32" s="27">
        <v>57.66</v>
      </c>
      <c r="I32" s="255">
        <v>1.29</v>
      </c>
    </row>
    <row r="33" spans="1:9" ht="27.6">
      <c r="A33" s="23" t="s">
        <v>80</v>
      </c>
      <c r="B33" s="24" t="s">
        <v>81</v>
      </c>
      <c r="C33" s="25" t="s">
        <v>34</v>
      </c>
      <c r="D33" s="25">
        <v>1</v>
      </c>
      <c r="E33" s="27">
        <f t="shared" si="12"/>
        <v>128.18730000000002</v>
      </c>
      <c r="F33" s="26">
        <f t="shared" si="13"/>
        <v>128.18730000000002</v>
      </c>
      <c r="G33" s="17" t="s">
        <v>82</v>
      </c>
      <c r="H33" s="27">
        <v>99.37</v>
      </c>
      <c r="I33" s="255">
        <v>1.29</v>
      </c>
    </row>
    <row r="34" spans="1:9" ht="41.4">
      <c r="A34" s="23" t="s">
        <v>83</v>
      </c>
      <c r="B34" s="36" t="s">
        <v>84</v>
      </c>
      <c r="C34" s="25" t="s">
        <v>21</v>
      </c>
      <c r="D34" s="35">
        <v>6</v>
      </c>
      <c r="E34" s="27">
        <f t="shared" si="12"/>
        <v>22.587900000000001</v>
      </c>
      <c r="F34" s="26">
        <f t="shared" si="13"/>
        <v>135.5274</v>
      </c>
      <c r="G34" s="17" t="s">
        <v>85</v>
      </c>
      <c r="H34" s="27">
        <v>17.510000000000002</v>
      </c>
      <c r="I34" s="255">
        <v>1.29</v>
      </c>
    </row>
    <row r="35" spans="1:9" ht="27.6">
      <c r="A35" s="23" t="s">
        <v>86</v>
      </c>
      <c r="B35" s="36" t="s">
        <v>87</v>
      </c>
      <c r="C35" s="25" t="s">
        <v>72</v>
      </c>
      <c r="D35" s="35">
        <v>2</v>
      </c>
      <c r="E35" s="27">
        <f t="shared" si="12"/>
        <v>109.0437</v>
      </c>
      <c r="F35" s="26">
        <f t="shared" si="13"/>
        <v>218.0874</v>
      </c>
      <c r="G35" s="17" t="s">
        <v>88</v>
      </c>
      <c r="H35" s="27">
        <v>84.53</v>
      </c>
      <c r="I35" s="255">
        <v>1.29</v>
      </c>
    </row>
    <row r="36" spans="1:9" ht="55.2">
      <c r="A36" s="28" t="s">
        <v>89</v>
      </c>
      <c r="B36" s="162" t="s">
        <v>90</v>
      </c>
      <c r="C36" s="30" t="s">
        <v>72</v>
      </c>
      <c r="D36" s="163">
        <v>2</v>
      </c>
      <c r="E36" s="27">
        <f t="shared" si="12"/>
        <v>25.2453</v>
      </c>
      <c r="F36" s="26">
        <f t="shared" si="13"/>
        <v>50.490600000000001</v>
      </c>
      <c r="G36" s="164" t="s">
        <v>91</v>
      </c>
      <c r="H36" s="31">
        <v>19.57</v>
      </c>
      <c r="I36" s="256">
        <v>1.29</v>
      </c>
    </row>
    <row r="37" spans="1:9" ht="28.2" thickBot="1">
      <c r="A37" s="28" t="s">
        <v>898</v>
      </c>
      <c r="B37" s="162" t="s">
        <v>897</v>
      </c>
      <c r="C37" s="30" t="s">
        <v>72</v>
      </c>
      <c r="D37" s="163">
        <v>20</v>
      </c>
      <c r="E37" s="27">
        <f t="shared" ref="E37" si="14">H37*I37</f>
        <v>20.652900000000002</v>
      </c>
      <c r="F37" s="26">
        <f t="shared" ref="F37" si="15">D37*E37</f>
        <v>413.05800000000005</v>
      </c>
      <c r="G37" s="164" t="s">
        <v>899</v>
      </c>
      <c r="H37" s="31">
        <v>16.010000000000002</v>
      </c>
      <c r="I37" s="256">
        <v>1.29</v>
      </c>
    </row>
    <row r="38" spans="1:9" s="286" customFormat="1" ht="42.6" thickTop="1" thickBot="1">
      <c r="A38" s="303" t="s">
        <v>92</v>
      </c>
      <c r="B38" s="304" t="s">
        <v>93</v>
      </c>
      <c r="C38" s="375" t="s">
        <v>16</v>
      </c>
      <c r="D38" s="375"/>
      <c r="E38" s="375"/>
      <c r="F38" s="305">
        <f>F39+F42+F44+F46+F48+F53+F58+F81+F83+F90+F92+F96</f>
        <v>77581.546602000017</v>
      </c>
      <c r="G38" s="376"/>
      <c r="H38" s="376"/>
      <c r="I38" s="377"/>
    </row>
    <row r="39" spans="1:9" s="290" customFormat="1" ht="15" thickTop="1">
      <c r="A39" s="294" t="s">
        <v>94</v>
      </c>
      <c r="B39" s="295" t="s">
        <v>95</v>
      </c>
      <c r="C39" s="373"/>
      <c r="D39" s="373"/>
      <c r="E39" s="373"/>
      <c r="F39" s="298">
        <f>SUM(F40:F41)</f>
        <v>2623.2459600000002</v>
      </c>
      <c r="G39" s="372"/>
      <c r="H39" s="373"/>
      <c r="I39" s="374"/>
    </row>
    <row r="40" spans="1:9" ht="27.6">
      <c r="A40" s="37" t="s">
        <v>96</v>
      </c>
      <c r="B40" s="38" t="s">
        <v>97</v>
      </c>
      <c r="C40" s="39" t="s">
        <v>98</v>
      </c>
      <c r="D40" s="39">
        <v>1.6</v>
      </c>
      <c r="E40" s="27">
        <f t="shared" ref="E40" si="16">H40*I40</f>
        <v>98.865600000000001</v>
      </c>
      <c r="F40" s="26">
        <f t="shared" ref="F40" si="17">D40*E40</f>
        <v>158.18496000000002</v>
      </c>
      <c r="G40" s="17" t="s">
        <v>99</v>
      </c>
      <c r="H40" s="22">
        <v>76.64</v>
      </c>
      <c r="I40" s="254">
        <v>1.29</v>
      </c>
    </row>
    <row r="41" spans="1:9" ht="54.6" customHeight="1">
      <c r="A41" s="40" t="s">
        <v>100</v>
      </c>
      <c r="B41" s="41" t="s">
        <v>101</v>
      </c>
      <c r="C41" s="42" t="s">
        <v>98</v>
      </c>
      <c r="D41" s="42">
        <v>7.76</v>
      </c>
      <c r="E41" s="27">
        <f t="shared" ref="E41" si="18">H41*I41</f>
        <v>317.66250000000002</v>
      </c>
      <c r="F41" s="65">
        <f t="shared" ref="F41" si="19">D41*E41</f>
        <v>2465.0610000000001</v>
      </c>
      <c r="G41" s="17" t="s">
        <v>102</v>
      </c>
      <c r="H41" s="27">
        <v>246.25</v>
      </c>
      <c r="I41" s="255">
        <v>1.29</v>
      </c>
    </row>
    <row r="42" spans="1:9" s="290" customFormat="1">
      <c r="A42" s="291" t="s">
        <v>103</v>
      </c>
      <c r="B42" s="292" t="s">
        <v>104</v>
      </c>
      <c r="C42" s="383"/>
      <c r="D42" s="383"/>
      <c r="E42" s="383"/>
      <c r="F42" s="299">
        <f>SUM(F43)</f>
        <v>2992.9279680000004</v>
      </c>
      <c r="G42" s="384"/>
      <c r="H42" s="383"/>
      <c r="I42" s="385"/>
    </row>
    <row r="43" spans="1:9" ht="40.799999999999997" customHeight="1">
      <c r="A43" s="43" t="s">
        <v>105</v>
      </c>
      <c r="B43" s="44" t="s">
        <v>106</v>
      </c>
      <c r="C43" s="45" t="s">
        <v>98</v>
      </c>
      <c r="D43" s="45">
        <v>3.24</v>
      </c>
      <c r="E43" s="27">
        <f t="shared" ref="E43" si="20">H43*I43</f>
        <v>923.74320000000012</v>
      </c>
      <c r="F43" s="65">
        <f t="shared" ref="F43" si="21">D43*E43</f>
        <v>2992.9279680000004</v>
      </c>
      <c r="G43" s="17" t="s">
        <v>107</v>
      </c>
      <c r="H43" s="46">
        <v>716.08</v>
      </c>
      <c r="I43" s="253">
        <v>1.29</v>
      </c>
    </row>
    <row r="44" spans="1:9" s="290" customFormat="1">
      <c r="A44" s="291" t="s">
        <v>108</v>
      </c>
      <c r="B44" s="292" t="s">
        <v>109</v>
      </c>
      <c r="C44" s="383"/>
      <c r="D44" s="383"/>
      <c r="E44" s="383"/>
      <c r="F44" s="299">
        <f>SUM(F45)</f>
        <v>8040.4152000000004</v>
      </c>
      <c r="G44" s="384"/>
      <c r="H44" s="383"/>
      <c r="I44" s="385"/>
    </row>
    <row r="45" spans="1:9" ht="26.4" customHeight="1">
      <c r="A45" s="43" t="s">
        <v>110</v>
      </c>
      <c r="B45" s="44" t="s">
        <v>111</v>
      </c>
      <c r="C45" s="45" t="s">
        <v>98</v>
      </c>
      <c r="D45" s="45">
        <v>1.6</v>
      </c>
      <c r="E45" s="27">
        <f t="shared" ref="E45" si="22">H45*I45</f>
        <v>5025.2595000000001</v>
      </c>
      <c r="F45" s="65">
        <f t="shared" ref="F45" si="23">D45*E45</f>
        <v>8040.4152000000004</v>
      </c>
      <c r="G45" s="17" t="s">
        <v>112</v>
      </c>
      <c r="H45" s="46">
        <v>3895.55</v>
      </c>
      <c r="I45" s="253">
        <v>1.29</v>
      </c>
    </row>
    <row r="46" spans="1:9" s="290" customFormat="1">
      <c r="A46" s="291" t="s">
        <v>113</v>
      </c>
      <c r="B46" s="292" t="s">
        <v>114</v>
      </c>
      <c r="C46" s="383"/>
      <c r="D46" s="383"/>
      <c r="E46" s="383"/>
      <c r="F46" s="299">
        <f>SUM(F47)</f>
        <v>3198.7872000000007</v>
      </c>
      <c r="G46" s="384"/>
      <c r="H46" s="383"/>
      <c r="I46" s="385"/>
    </row>
    <row r="47" spans="1:9" ht="26.4" customHeight="1">
      <c r="A47" s="43" t="s">
        <v>115</v>
      </c>
      <c r="B47" s="44" t="s">
        <v>116</v>
      </c>
      <c r="C47" s="45" t="s">
        <v>25</v>
      </c>
      <c r="D47" s="45">
        <v>21.6</v>
      </c>
      <c r="E47" s="27">
        <f t="shared" ref="E47" si="24">H47*I47</f>
        <v>148.09200000000001</v>
      </c>
      <c r="F47" s="65">
        <f t="shared" ref="F47" si="25">D47*E47</f>
        <v>3198.7872000000007</v>
      </c>
      <c r="G47" s="17" t="s">
        <v>117</v>
      </c>
      <c r="H47" s="22">
        <v>114.8</v>
      </c>
      <c r="I47" s="253">
        <v>1.29</v>
      </c>
    </row>
    <row r="48" spans="1:9" s="290" customFormat="1">
      <c r="A48" s="291" t="s">
        <v>118</v>
      </c>
      <c r="B48" s="292" t="s">
        <v>119</v>
      </c>
      <c r="C48" s="383"/>
      <c r="D48" s="383"/>
      <c r="E48" s="383"/>
      <c r="F48" s="299">
        <f>SUM(F49:F52)</f>
        <v>3459.1244220000003</v>
      </c>
      <c r="G48" s="384"/>
      <c r="H48" s="383"/>
      <c r="I48" s="385"/>
    </row>
    <row r="49" spans="1:10" ht="25.2" customHeight="1">
      <c r="A49" s="37" t="s">
        <v>120</v>
      </c>
      <c r="B49" s="38" t="s">
        <v>121</v>
      </c>
      <c r="C49" s="39" t="s">
        <v>25</v>
      </c>
      <c r="D49" s="39">
        <v>36.76</v>
      </c>
      <c r="E49" s="27">
        <f t="shared" ref="E49" si="26">H49*I49</f>
        <v>18.0213</v>
      </c>
      <c r="F49" s="26">
        <f t="shared" ref="F49" si="27">D49*E49</f>
        <v>662.462988</v>
      </c>
      <c r="G49" s="17" t="s">
        <v>122</v>
      </c>
      <c r="H49" s="47">
        <v>13.97</v>
      </c>
      <c r="I49" s="254">
        <v>1.29</v>
      </c>
    </row>
    <row r="50" spans="1:10" ht="25.2" customHeight="1" thickBot="1">
      <c r="A50" s="80" t="s">
        <v>123</v>
      </c>
      <c r="B50" s="83" t="s">
        <v>124</v>
      </c>
      <c r="C50" s="82" t="s">
        <v>25</v>
      </c>
      <c r="D50" s="82">
        <v>7.2</v>
      </c>
      <c r="E50" s="72">
        <f t="shared" ref="E50:E52" si="28">H50*I50</f>
        <v>45.562800000000003</v>
      </c>
      <c r="F50" s="70">
        <f t="shared" ref="F50:F52" si="29">D50*E50</f>
        <v>328.05216000000001</v>
      </c>
      <c r="G50" s="71" t="s">
        <v>125</v>
      </c>
      <c r="H50" s="84">
        <v>35.32</v>
      </c>
      <c r="I50" s="264">
        <v>1.29</v>
      </c>
    </row>
    <row r="51" spans="1:10" ht="28.2" thickTop="1">
      <c r="A51" s="43" t="s">
        <v>126</v>
      </c>
      <c r="B51" s="44" t="s">
        <v>127</v>
      </c>
      <c r="C51" s="45" t="s">
        <v>25</v>
      </c>
      <c r="D51" s="45">
        <v>35.380000000000003</v>
      </c>
      <c r="E51" s="262">
        <f t="shared" si="28"/>
        <v>53.109300000000005</v>
      </c>
      <c r="F51" s="106">
        <f t="shared" si="29"/>
        <v>1879.0070340000002</v>
      </c>
      <c r="G51" s="18" t="s">
        <v>128</v>
      </c>
      <c r="H51" s="46">
        <v>41.17</v>
      </c>
      <c r="I51" s="253">
        <v>1.29</v>
      </c>
    </row>
    <row r="52" spans="1:10" ht="27.6">
      <c r="A52" s="49" t="s">
        <v>129</v>
      </c>
      <c r="B52" s="50" t="s">
        <v>130</v>
      </c>
      <c r="C52" s="51" t="s">
        <v>25</v>
      </c>
      <c r="D52" s="51">
        <v>7.2</v>
      </c>
      <c r="E52" s="27">
        <f t="shared" si="28"/>
        <v>81.889200000000002</v>
      </c>
      <c r="F52" s="65">
        <f t="shared" si="29"/>
        <v>589.60224000000005</v>
      </c>
      <c r="G52" s="17" t="s">
        <v>131</v>
      </c>
      <c r="H52" s="52">
        <v>63.48</v>
      </c>
      <c r="I52" s="257">
        <v>1.29</v>
      </c>
    </row>
    <row r="53" spans="1:10" s="290" customFormat="1" ht="27.6">
      <c r="A53" s="291" t="s">
        <v>132</v>
      </c>
      <c r="B53" s="292" t="s">
        <v>133</v>
      </c>
      <c r="C53" s="383"/>
      <c r="D53" s="383"/>
      <c r="E53" s="383"/>
      <c r="F53" s="299">
        <f>SUM(F54:F57)</f>
        <v>613.24019999999996</v>
      </c>
      <c r="G53" s="384"/>
      <c r="H53" s="383"/>
      <c r="I53" s="385"/>
    </row>
    <row r="54" spans="1:10" ht="27.6">
      <c r="A54" s="43" t="s">
        <v>134</v>
      </c>
      <c r="B54" s="54" t="s">
        <v>135</v>
      </c>
      <c r="C54" s="45" t="s">
        <v>72</v>
      </c>
      <c r="D54" s="55">
        <v>1</v>
      </c>
      <c r="E54" s="27">
        <f t="shared" ref="E54:E56" si="30">H54*I54</f>
        <v>334.31640000000004</v>
      </c>
      <c r="F54" s="26">
        <f t="shared" ref="F54:F56" si="31">D54*E54</f>
        <v>334.31640000000004</v>
      </c>
      <c r="G54" s="17" t="s">
        <v>136</v>
      </c>
      <c r="H54" s="46">
        <v>259.16000000000003</v>
      </c>
      <c r="I54" s="253">
        <v>1.29</v>
      </c>
    </row>
    <row r="55" spans="1:10" ht="27.6">
      <c r="A55" s="43" t="s">
        <v>137</v>
      </c>
      <c r="B55" s="56" t="s">
        <v>138</v>
      </c>
      <c r="C55" s="45" t="s">
        <v>72</v>
      </c>
      <c r="D55" s="57">
        <v>2</v>
      </c>
      <c r="E55" s="27">
        <f t="shared" si="30"/>
        <v>30.650400000000001</v>
      </c>
      <c r="F55" s="26">
        <f t="shared" si="31"/>
        <v>61.300800000000002</v>
      </c>
      <c r="G55" s="17" t="s">
        <v>139</v>
      </c>
      <c r="H55" s="86">
        <v>23.76</v>
      </c>
      <c r="I55" s="253">
        <v>1.29</v>
      </c>
    </row>
    <row r="56" spans="1:10" ht="27.6">
      <c r="A56" s="43" t="s">
        <v>140</v>
      </c>
      <c r="B56" s="56" t="s">
        <v>141</v>
      </c>
      <c r="C56" s="45" t="s">
        <v>72</v>
      </c>
      <c r="D56" s="57">
        <v>1</v>
      </c>
      <c r="E56" s="27">
        <f t="shared" si="30"/>
        <v>86.610600000000005</v>
      </c>
      <c r="F56" s="26">
        <f t="shared" si="31"/>
        <v>86.610600000000005</v>
      </c>
      <c r="G56" s="74" t="s">
        <v>142</v>
      </c>
      <c r="H56" s="46">
        <v>67.14</v>
      </c>
      <c r="I56" s="253">
        <v>1.29</v>
      </c>
    </row>
    <row r="57" spans="1:10" ht="27.6">
      <c r="A57" s="111" t="s">
        <v>143</v>
      </c>
      <c r="B57" s="54" t="s">
        <v>144</v>
      </c>
      <c r="C57" s="113" t="s">
        <v>72</v>
      </c>
      <c r="D57" s="251">
        <v>4</v>
      </c>
      <c r="E57" s="31">
        <f t="shared" ref="E57" si="32">H57*I57</f>
        <v>32.753100000000003</v>
      </c>
      <c r="F57" s="65">
        <f t="shared" ref="F57" si="33">D57*E57</f>
        <v>131.01240000000001</v>
      </c>
      <c r="G57" s="164" t="s">
        <v>145</v>
      </c>
      <c r="H57" s="252">
        <v>25.39</v>
      </c>
      <c r="I57" s="256">
        <v>1.29</v>
      </c>
    </row>
    <row r="58" spans="1:10" s="290" customFormat="1" ht="27.6">
      <c r="A58" s="291" t="s">
        <v>146</v>
      </c>
      <c r="B58" s="292" t="s">
        <v>147</v>
      </c>
      <c r="C58" s="383"/>
      <c r="D58" s="383"/>
      <c r="E58" s="383"/>
      <c r="F58" s="299">
        <f>SUM(F59:F80)</f>
        <v>15574.008749999999</v>
      </c>
      <c r="G58" s="384"/>
      <c r="H58" s="383"/>
      <c r="I58" s="385"/>
    </row>
    <row r="59" spans="1:10" ht="69">
      <c r="A59" s="37" t="s">
        <v>148</v>
      </c>
      <c r="B59" s="121" t="s">
        <v>149</v>
      </c>
      <c r="C59" s="39" t="s">
        <v>72</v>
      </c>
      <c r="D59" s="122">
        <v>5</v>
      </c>
      <c r="E59" s="27">
        <f t="shared" ref="E59:E77" si="34">H59*I59</f>
        <v>157.9863</v>
      </c>
      <c r="F59" s="26">
        <f t="shared" ref="F59:F77" si="35">D59*E59</f>
        <v>789.93150000000003</v>
      </c>
      <c r="G59" s="123" t="s">
        <v>150</v>
      </c>
      <c r="H59" s="47">
        <v>122.47</v>
      </c>
      <c r="I59" s="254">
        <v>1.29</v>
      </c>
      <c r="J59" s="276"/>
    </row>
    <row r="60" spans="1:10" ht="41.4">
      <c r="A60" s="40" t="s">
        <v>151</v>
      </c>
      <c r="B60" s="56" t="s">
        <v>152</v>
      </c>
      <c r="C60" s="42" t="s">
        <v>72</v>
      </c>
      <c r="D60" s="118">
        <v>4</v>
      </c>
      <c r="E60" s="27">
        <f t="shared" si="34"/>
        <v>64.151699999999991</v>
      </c>
      <c r="F60" s="26">
        <f t="shared" si="35"/>
        <v>256.60679999999996</v>
      </c>
      <c r="G60" s="17" t="s">
        <v>153</v>
      </c>
      <c r="H60" s="48">
        <v>49.73</v>
      </c>
      <c r="I60" s="255">
        <v>1.29</v>
      </c>
      <c r="J60" s="277"/>
    </row>
    <row r="61" spans="1:10" ht="41.4">
      <c r="A61" s="40" t="s">
        <v>154</v>
      </c>
      <c r="B61" s="58" t="s">
        <v>155</v>
      </c>
      <c r="C61" s="42" t="s">
        <v>72</v>
      </c>
      <c r="D61" s="118">
        <v>1</v>
      </c>
      <c r="E61" s="27">
        <f t="shared" si="34"/>
        <v>28.9605</v>
      </c>
      <c r="F61" s="26">
        <f t="shared" si="35"/>
        <v>28.9605</v>
      </c>
      <c r="G61" s="17" t="s">
        <v>156</v>
      </c>
      <c r="H61" s="48">
        <v>22.45</v>
      </c>
      <c r="I61" s="255">
        <v>1.29</v>
      </c>
      <c r="J61" s="277"/>
    </row>
    <row r="62" spans="1:10" ht="41.4">
      <c r="A62" s="40" t="s">
        <v>157</v>
      </c>
      <c r="B62" s="58" t="s">
        <v>158</v>
      </c>
      <c r="C62" s="42" t="s">
        <v>21</v>
      </c>
      <c r="D62" s="118">
        <v>12</v>
      </c>
      <c r="E62" s="27">
        <f t="shared" si="34"/>
        <v>25.103400000000001</v>
      </c>
      <c r="F62" s="26">
        <f t="shared" si="35"/>
        <v>301.24080000000004</v>
      </c>
      <c r="G62" s="17" t="s">
        <v>159</v>
      </c>
      <c r="H62" s="48">
        <v>19.46</v>
      </c>
      <c r="I62" s="255">
        <v>1.29</v>
      </c>
      <c r="J62" s="277"/>
    </row>
    <row r="63" spans="1:10" ht="41.4">
      <c r="A63" s="40" t="s">
        <v>160</v>
      </c>
      <c r="B63" s="58" t="s">
        <v>161</v>
      </c>
      <c r="C63" s="42" t="s">
        <v>21</v>
      </c>
      <c r="D63" s="119">
        <v>8.5</v>
      </c>
      <c r="E63" s="27">
        <f t="shared" si="34"/>
        <v>66.060900000000004</v>
      </c>
      <c r="F63" s="26">
        <f t="shared" si="35"/>
        <v>561.51765</v>
      </c>
      <c r="G63" s="17" t="s">
        <v>162</v>
      </c>
      <c r="H63" s="48">
        <v>51.21</v>
      </c>
      <c r="I63" s="255">
        <v>1.29</v>
      </c>
      <c r="J63" s="277">
        <v>75</v>
      </c>
    </row>
    <row r="64" spans="1:10" ht="41.4">
      <c r="A64" s="40" t="s">
        <v>163</v>
      </c>
      <c r="B64" s="58" t="s">
        <v>164</v>
      </c>
      <c r="C64" s="42" t="s">
        <v>72</v>
      </c>
      <c r="D64" s="118">
        <v>2</v>
      </c>
      <c r="E64" s="27">
        <f t="shared" si="34"/>
        <v>91.783500000000004</v>
      </c>
      <c r="F64" s="26">
        <f t="shared" si="35"/>
        <v>183.56700000000001</v>
      </c>
      <c r="G64" s="17" t="s">
        <v>809</v>
      </c>
      <c r="H64" s="48">
        <v>71.150000000000006</v>
      </c>
      <c r="I64" s="255">
        <v>1.29</v>
      </c>
      <c r="J64" s="277" t="s">
        <v>165</v>
      </c>
    </row>
    <row r="65" spans="1:10" ht="41.4">
      <c r="A65" s="40" t="s">
        <v>166</v>
      </c>
      <c r="B65" s="58" t="s">
        <v>167</v>
      </c>
      <c r="C65" s="42" t="s">
        <v>72</v>
      </c>
      <c r="D65" s="118">
        <v>3</v>
      </c>
      <c r="E65" s="27">
        <f t="shared" si="34"/>
        <v>23.555400000000002</v>
      </c>
      <c r="F65" s="26">
        <f t="shared" si="35"/>
        <v>70.666200000000003</v>
      </c>
      <c r="G65" s="17" t="s">
        <v>168</v>
      </c>
      <c r="H65" s="48">
        <v>18.260000000000002</v>
      </c>
      <c r="I65" s="255">
        <v>1.29</v>
      </c>
      <c r="J65" s="277"/>
    </row>
    <row r="66" spans="1:10" ht="43.2" customHeight="1">
      <c r="A66" s="40" t="s">
        <v>169</v>
      </c>
      <c r="B66" s="58" t="s">
        <v>170</v>
      </c>
      <c r="C66" s="42" t="s">
        <v>72</v>
      </c>
      <c r="D66" s="118">
        <v>1</v>
      </c>
      <c r="E66" s="27">
        <f t="shared" si="34"/>
        <v>14.809200000000001</v>
      </c>
      <c r="F66" s="26">
        <f t="shared" si="35"/>
        <v>14.809200000000001</v>
      </c>
      <c r="G66" s="17" t="s">
        <v>171</v>
      </c>
      <c r="H66" s="48">
        <v>11.48</v>
      </c>
      <c r="I66" s="255">
        <v>1.29</v>
      </c>
      <c r="J66" s="277"/>
    </row>
    <row r="67" spans="1:10" ht="50.4" customHeight="1" thickBot="1">
      <c r="A67" s="80" t="s">
        <v>172</v>
      </c>
      <c r="B67" s="267" t="s">
        <v>829</v>
      </c>
      <c r="C67" s="82" t="s">
        <v>72</v>
      </c>
      <c r="D67" s="268">
        <v>1</v>
      </c>
      <c r="E67" s="72">
        <f t="shared" si="34"/>
        <v>27.554400000000001</v>
      </c>
      <c r="F67" s="70">
        <f t="shared" si="35"/>
        <v>27.554400000000001</v>
      </c>
      <c r="G67" s="71" t="s">
        <v>171</v>
      </c>
      <c r="H67" s="84">
        <v>21.36</v>
      </c>
      <c r="I67" s="264">
        <v>1.29</v>
      </c>
      <c r="J67" s="277"/>
    </row>
    <row r="68" spans="1:10" ht="42" thickTop="1">
      <c r="A68" s="43" t="s">
        <v>175</v>
      </c>
      <c r="B68" s="265" t="s">
        <v>173</v>
      </c>
      <c r="C68" s="45" t="s">
        <v>21</v>
      </c>
      <c r="D68" s="266">
        <v>24</v>
      </c>
      <c r="E68" s="262">
        <f t="shared" si="34"/>
        <v>7.3014000000000001</v>
      </c>
      <c r="F68" s="106">
        <f t="shared" si="35"/>
        <v>175.2336</v>
      </c>
      <c r="G68" s="18" t="s">
        <v>174</v>
      </c>
      <c r="H68" s="46">
        <v>5.66</v>
      </c>
      <c r="I68" s="253">
        <v>1.29</v>
      </c>
      <c r="J68" s="277"/>
    </row>
    <row r="69" spans="1:10" ht="27.6">
      <c r="A69" s="40" t="s">
        <v>178</v>
      </c>
      <c r="B69" s="58" t="s">
        <v>176</v>
      </c>
      <c r="C69" s="42" t="s">
        <v>72</v>
      </c>
      <c r="D69" s="118">
        <v>8</v>
      </c>
      <c r="E69" s="27">
        <f t="shared" si="34"/>
        <v>20.846399999999999</v>
      </c>
      <c r="F69" s="26">
        <f t="shared" si="35"/>
        <v>166.77119999999999</v>
      </c>
      <c r="G69" s="17" t="s">
        <v>177</v>
      </c>
      <c r="H69" s="48">
        <v>16.16</v>
      </c>
      <c r="I69" s="255">
        <v>1.29</v>
      </c>
      <c r="J69" s="277"/>
    </row>
    <row r="70" spans="1:10" ht="27.6">
      <c r="A70" s="40" t="s">
        <v>181</v>
      </c>
      <c r="B70" s="58" t="s">
        <v>179</v>
      </c>
      <c r="C70" s="42" t="s">
        <v>72</v>
      </c>
      <c r="D70" s="118">
        <v>7</v>
      </c>
      <c r="E70" s="27">
        <f t="shared" si="34"/>
        <v>32.159700000000001</v>
      </c>
      <c r="F70" s="26">
        <f t="shared" si="35"/>
        <v>225.11790000000002</v>
      </c>
      <c r="G70" s="17" t="s">
        <v>180</v>
      </c>
      <c r="H70" s="48">
        <v>24.93</v>
      </c>
      <c r="I70" s="255">
        <v>1.29</v>
      </c>
      <c r="J70" s="277"/>
    </row>
    <row r="71" spans="1:10" ht="27.6">
      <c r="A71" s="40" t="s">
        <v>184</v>
      </c>
      <c r="B71" s="58" t="s">
        <v>182</v>
      </c>
      <c r="C71" s="42" t="s">
        <v>72</v>
      </c>
      <c r="D71" s="118">
        <v>1</v>
      </c>
      <c r="E71" s="27">
        <f t="shared" si="34"/>
        <v>13.609500000000001</v>
      </c>
      <c r="F71" s="26">
        <f t="shared" si="35"/>
        <v>13.609500000000001</v>
      </c>
      <c r="G71" s="17" t="s">
        <v>183</v>
      </c>
      <c r="H71" s="48">
        <v>10.55</v>
      </c>
      <c r="I71" s="255">
        <v>1.29</v>
      </c>
      <c r="J71" s="277"/>
    </row>
    <row r="72" spans="1:10" ht="27.6">
      <c r="A72" s="40" t="s">
        <v>187</v>
      </c>
      <c r="B72" s="58" t="s">
        <v>185</v>
      </c>
      <c r="C72" s="42" t="s">
        <v>72</v>
      </c>
      <c r="D72" s="118">
        <v>1</v>
      </c>
      <c r="E72" s="27">
        <f t="shared" si="34"/>
        <v>40.480199999999996</v>
      </c>
      <c r="F72" s="26">
        <f t="shared" si="35"/>
        <v>40.480199999999996</v>
      </c>
      <c r="G72" s="17" t="s">
        <v>186</v>
      </c>
      <c r="H72" s="48">
        <v>31.38</v>
      </c>
      <c r="I72" s="255">
        <v>1.29</v>
      </c>
      <c r="J72" s="277" t="s">
        <v>165</v>
      </c>
    </row>
    <row r="73" spans="1:10" ht="27.6">
      <c r="A73" s="40" t="s">
        <v>190</v>
      </c>
      <c r="B73" s="58" t="s">
        <v>188</v>
      </c>
      <c r="C73" s="42" t="s">
        <v>72</v>
      </c>
      <c r="D73" s="118">
        <v>5</v>
      </c>
      <c r="E73" s="27">
        <f t="shared" si="34"/>
        <v>40.673700000000004</v>
      </c>
      <c r="F73" s="26">
        <f t="shared" si="35"/>
        <v>203.36850000000001</v>
      </c>
      <c r="G73" s="17" t="s">
        <v>189</v>
      </c>
      <c r="H73" s="48">
        <v>31.53</v>
      </c>
      <c r="I73" s="255">
        <v>1.29</v>
      </c>
      <c r="J73" s="277"/>
    </row>
    <row r="74" spans="1:10" ht="55.2">
      <c r="A74" s="40" t="s">
        <v>193</v>
      </c>
      <c r="B74" s="124" t="s">
        <v>191</v>
      </c>
      <c r="C74" s="42" t="s">
        <v>72</v>
      </c>
      <c r="D74" s="118">
        <v>4</v>
      </c>
      <c r="E74" s="27">
        <f t="shared" si="34"/>
        <v>13.8933</v>
      </c>
      <c r="F74" s="26">
        <f t="shared" si="35"/>
        <v>55.5732</v>
      </c>
      <c r="G74" s="17" t="s">
        <v>192</v>
      </c>
      <c r="H74" s="125">
        <v>10.77</v>
      </c>
      <c r="I74" s="255">
        <v>1.29</v>
      </c>
      <c r="J74" s="277"/>
    </row>
    <row r="75" spans="1:10" ht="41.4">
      <c r="A75" s="40" t="s">
        <v>196</v>
      </c>
      <c r="B75" s="58" t="s">
        <v>194</v>
      </c>
      <c r="C75" s="42" t="s">
        <v>72</v>
      </c>
      <c r="D75" s="118">
        <v>4</v>
      </c>
      <c r="E75" s="27">
        <f t="shared" si="34"/>
        <v>6.1532999999999998</v>
      </c>
      <c r="F75" s="26">
        <f t="shared" si="35"/>
        <v>24.613199999999999</v>
      </c>
      <c r="G75" s="17" t="s">
        <v>195</v>
      </c>
      <c r="H75" s="48">
        <v>4.7699999999999996</v>
      </c>
      <c r="I75" s="255">
        <v>1.29</v>
      </c>
      <c r="J75" s="277"/>
    </row>
    <row r="76" spans="1:10" ht="27.6">
      <c r="A76" s="40" t="s">
        <v>199</v>
      </c>
      <c r="B76" s="59" t="s">
        <v>197</v>
      </c>
      <c r="C76" s="42" t="s">
        <v>72</v>
      </c>
      <c r="D76" s="118">
        <v>2</v>
      </c>
      <c r="E76" s="27">
        <f t="shared" si="34"/>
        <v>525.64920000000006</v>
      </c>
      <c r="F76" s="26">
        <f t="shared" si="35"/>
        <v>1051.2984000000001</v>
      </c>
      <c r="G76" s="17" t="s">
        <v>198</v>
      </c>
      <c r="H76" s="48">
        <v>407.48</v>
      </c>
      <c r="I76" s="255">
        <v>1.29</v>
      </c>
      <c r="J76" s="277"/>
    </row>
    <row r="77" spans="1:10" ht="27.6">
      <c r="A77" s="40" t="s">
        <v>202</v>
      </c>
      <c r="B77" s="76" t="s">
        <v>200</v>
      </c>
      <c r="C77" s="42" t="s">
        <v>72</v>
      </c>
      <c r="D77" s="118">
        <v>1</v>
      </c>
      <c r="E77" s="27">
        <f t="shared" si="34"/>
        <v>1048.5894000000001</v>
      </c>
      <c r="F77" s="26">
        <f t="shared" si="35"/>
        <v>1048.5894000000001</v>
      </c>
      <c r="G77" s="17" t="s">
        <v>201</v>
      </c>
      <c r="H77" s="48">
        <v>812.86</v>
      </c>
      <c r="I77" s="255">
        <v>1.29</v>
      </c>
      <c r="J77" s="277"/>
    </row>
    <row r="78" spans="1:10" ht="27.6">
      <c r="A78" s="40" t="s">
        <v>205</v>
      </c>
      <c r="B78" s="24" t="s">
        <v>203</v>
      </c>
      <c r="C78" s="63" t="s">
        <v>72</v>
      </c>
      <c r="D78" s="126">
        <v>1</v>
      </c>
      <c r="E78" s="27">
        <f t="shared" ref="E78" si="36">H78*I78</f>
        <v>9898.4796000000006</v>
      </c>
      <c r="F78" s="26">
        <f t="shared" ref="F78" si="37">D78*E78</f>
        <v>9898.4796000000006</v>
      </c>
      <c r="G78" s="17" t="s">
        <v>204</v>
      </c>
      <c r="H78" s="48">
        <v>7673.24</v>
      </c>
      <c r="I78" s="255">
        <v>1.29</v>
      </c>
      <c r="J78" s="277"/>
    </row>
    <row r="79" spans="1:10" ht="41.4">
      <c r="A79" s="40" t="s">
        <v>830</v>
      </c>
      <c r="B79" s="307" t="s">
        <v>206</v>
      </c>
      <c r="C79" s="63" t="s">
        <v>72</v>
      </c>
      <c r="D79" s="126">
        <v>1</v>
      </c>
      <c r="E79" s="27">
        <f t="shared" ref="E79" si="38">H79*I79</f>
        <v>103.00649999999999</v>
      </c>
      <c r="F79" s="26">
        <f t="shared" ref="F79" si="39">D79*E79</f>
        <v>103.00649999999999</v>
      </c>
      <c r="G79" s="17" t="s">
        <v>207</v>
      </c>
      <c r="H79" s="48">
        <v>79.849999999999994</v>
      </c>
      <c r="I79" s="255">
        <v>1.29</v>
      </c>
      <c r="J79" s="278"/>
    </row>
    <row r="80" spans="1:10" ht="82.8">
      <c r="A80" s="49" t="s">
        <v>883</v>
      </c>
      <c r="B80" s="127" t="s">
        <v>882</v>
      </c>
      <c r="C80" s="75" t="s">
        <v>72</v>
      </c>
      <c r="D80" s="120">
        <v>1</v>
      </c>
      <c r="E80" s="308">
        <f t="shared" ref="E80" si="40">H80*I80</f>
        <v>333.01349999999996</v>
      </c>
      <c r="F80" s="309">
        <f t="shared" ref="F80" si="41">D80*E80</f>
        <v>333.01349999999996</v>
      </c>
      <c r="G80" s="53" t="s">
        <v>881</v>
      </c>
      <c r="H80" s="52">
        <v>258.14999999999998</v>
      </c>
      <c r="I80" s="257">
        <v>1.29</v>
      </c>
      <c r="J80" s="278"/>
    </row>
    <row r="81" spans="1:13" s="290" customFormat="1">
      <c r="A81" s="291" t="s">
        <v>208</v>
      </c>
      <c r="B81" s="292" t="s">
        <v>209</v>
      </c>
      <c r="C81" s="383"/>
      <c r="D81" s="383"/>
      <c r="E81" s="383"/>
      <c r="F81" s="300">
        <f>SUM(F82)</f>
        <v>503.96688000000006</v>
      </c>
      <c r="G81" s="384"/>
      <c r="H81" s="383"/>
      <c r="I81" s="385"/>
    </row>
    <row r="82" spans="1:13" ht="55.2">
      <c r="A82" s="43" t="s">
        <v>210</v>
      </c>
      <c r="B82" s="107" t="s">
        <v>211</v>
      </c>
      <c r="C82" s="45" t="s">
        <v>25</v>
      </c>
      <c r="D82" s="45">
        <v>7.2</v>
      </c>
      <c r="E82" s="27">
        <f t="shared" ref="E82" si="42">H82*I82</f>
        <v>69.995400000000004</v>
      </c>
      <c r="F82" s="26">
        <f t="shared" ref="F82" si="43">D82*E82</f>
        <v>503.96688000000006</v>
      </c>
      <c r="G82" s="17" t="s">
        <v>212</v>
      </c>
      <c r="H82" s="46">
        <v>54.26</v>
      </c>
      <c r="I82" s="253">
        <v>1.29</v>
      </c>
    </row>
    <row r="83" spans="1:13" s="290" customFormat="1">
      <c r="A83" s="291" t="s">
        <v>213</v>
      </c>
      <c r="B83" s="292" t="s">
        <v>214</v>
      </c>
      <c r="C83" s="383"/>
      <c r="D83" s="383"/>
      <c r="E83" s="383"/>
      <c r="F83" s="300">
        <f>SUM(F84:F89)</f>
        <v>25633.59</v>
      </c>
      <c r="G83" s="384"/>
      <c r="H83" s="383"/>
      <c r="I83" s="385"/>
    </row>
    <row r="84" spans="1:13" ht="27.6">
      <c r="A84" s="43" t="s">
        <v>215</v>
      </c>
      <c r="B84" s="14" t="s">
        <v>216</v>
      </c>
      <c r="C84" s="45" t="s">
        <v>72</v>
      </c>
      <c r="D84" s="55">
        <v>4</v>
      </c>
      <c r="E84" s="27">
        <f t="shared" ref="E84:E88" si="44">H84*I84</f>
        <v>2734.1550000000002</v>
      </c>
      <c r="F84" s="26">
        <f t="shared" ref="F84:F88" si="45">D84*E84</f>
        <v>10936.62</v>
      </c>
      <c r="G84" s="18" t="s">
        <v>217</v>
      </c>
      <c r="H84" s="258">
        <v>2119.5</v>
      </c>
      <c r="I84" s="253">
        <v>1.29</v>
      </c>
    </row>
    <row r="85" spans="1:13" ht="27.6">
      <c r="A85" s="40" t="s">
        <v>218</v>
      </c>
      <c r="B85" s="56" t="s">
        <v>219</v>
      </c>
      <c r="C85" s="42" t="s">
        <v>72</v>
      </c>
      <c r="D85" s="57">
        <v>8</v>
      </c>
      <c r="E85" s="27">
        <f t="shared" si="44"/>
        <v>520.70850000000007</v>
      </c>
      <c r="F85" s="26">
        <f t="shared" si="45"/>
        <v>4165.6680000000006</v>
      </c>
      <c r="G85" s="18" t="s">
        <v>217</v>
      </c>
      <c r="H85" s="93">
        <v>403.65000000000003</v>
      </c>
      <c r="I85" s="255">
        <v>1.29</v>
      </c>
    </row>
    <row r="86" spans="1:13" ht="28.2" thickBot="1">
      <c r="A86" s="80" t="s">
        <v>220</v>
      </c>
      <c r="B86" s="81" t="s">
        <v>221</v>
      </c>
      <c r="C86" s="82" t="s">
        <v>72</v>
      </c>
      <c r="D86" s="263">
        <v>2</v>
      </c>
      <c r="E86" s="72">
        <f t="shared" si="44"/>
        <v>1041.4170000000001</v>
      </c>
      <c r="F86" s="70">
        <f t="shared" si="45"/>
        <v>2082.8340000000003</v>
      </c>
      <c r="G86" s="71" t="s">
        <v>217</v>
      </c>
      <c r="H86" s="310">
        <v>807.30000000000007</v>
      </c>
      <c r="I86" s="264">
        <v>1.29</v>
      </c>
    </row>
    <row r="87" spans="1:13" ht="28.2" thickTop="1">
      <c r="A87" s="43" t="s">
        <v>222</v>
      </c>
      <c r="B87" s="108" t="s">
        <v>223</v>
      </c>
      <c r="C87" s="45" t="s">
        <v>72</v>
      </c>
      <c r="D87" s="109">
        <v>2</v>
      </c>
      <c r="E87" s="262">
        <f t="shared" si="44"/>
        <v>1041.4170000000001</v>
      </c>
      <c r="F87" s="106">
        <f t="shared" si="45"/>
        <v>2082.8340000000003</v>
      </c>
      <c r="G87" s="18" t="s">
        <v>217</v>
      </c>
      <c r="H87" s="110">
        <v>807.30000000000007</v>
      </c>
      <c r="I87" s="253">
        <v>1.29</v>
      </c>
    </row>
    <row r="88" spans="1:13" ht="27.6">
      <c r="A88" s="40" t="s">
        <v>224</v>
      </c>
      <c r="B88" s="56" t="s">
        <v>225</v>
      </c>
      <c r="C88" s="42" t="s">
        <v>72</v>
      </c>
      <c r="D88" s="60">
        <v>8</v>
      </c>
      <c r="E88" s="27">
        <f t="shared" si="44"/>
        <v>781.35300000000007</v>
      </c>
      <c r="F88" s="26">
        <f t="shared" si="45"/>
        <v>6250.8240000000005</v>
      </c>
      <c r="G88" s="17" t="s">
        <v>217</v>
      </c>
      <c r="H88" s="94">
        <v>605.70000000000005</v>
      </c>
      <c r="I88" s="255">
        <v>1.29</v>
      </c>
    </row>
    <row r="89" spans="1:13" ht="41.4">
      <c r="A89" s="260" t="s">
        <v>226</v>
      </c>
      <c r="B89" s="112" t="s">
        <v>227</v>
      </c>
      <c r="C89" s="261" t="s">
        <v>72</v>
      </c>
      <c r="D89" s="114">
        <v>4</v>
      </c>
      <c r="E89" s="262">
        <f>H89*I89</f>
        <v>28.702500000000001</v>
      </c>
      <c r="F89" s="106">
        <f>D89*E89</f>
        <v>114.81</v>
      </c>
      <c r="G89" s="115" t="s">
        <v>228</v>
      </c>
      <c r="H89" s="116">
        <v>22.25</v>
      </c>
      <c r="I89" s="259">
        <v>1.29</v>
      </c>
    </row>
    <row r="90" spans="1:13" s="290" customFormat="1">
      <c r="A90" s="291" t="s">
        <v>229</v>
      </c>
      <c r="B90" s="301" t="s">
        <v>230</v>
      </c>
      <c r="C90" s="378"/>
      <c r="D90" s="379"/>
      <c r="E90" s="380"/>
      <c r="F90" s="300">
        <f>SUM(F91)</f>
        <v>914.37780000000009</v>
      </c>
      <c r="G90" s="378"/>
      <c r="H90" s="379"/>
      <c r="I90" s="382"/>
      <c r="J90" s="297"/>
      <c r="K90" s="302"/>
      <c r="L90" s="302"/>
      <c r="M90" s="302"/>
    </row>
    <row r="91" spans="1:13" ht="27.6">
      <c r="A91" s="28" t="s">
        <v>231</v>
      </c>
      <c r="B91" s="64" t="s">
        <v>232</v>
      </c>
      <c r="C91" s="30" t="s">
        <v>25</v>
      </c>
      <c r="D91" s="30">
        <v>2</v>
      </c>
      <c r="E91" s="27">
        <f>H91*I91</f>
        <v>457.18890000000005</v>
      </c>
      <c r="F91" s="26">
        <f>D91*E91</f>
        <v>914.37780000000009</v>
      </c>
      <c r="G91" s="17" t="s">
        <v>233</v>
      </c>
      <c r="H91" s="31">
        <v>354.41</v>
      </c>
      <c r="I91" s="259">
        <v>1.29</v>
      </c>
      <c r="J91" s="275"/>
      <c r="K91" s="279"/>
      <c r="L91" s="279"/>
      <c r="M91" s="279"/>
    </row>
    <row r="92" spans="1:13" s="290" customFormat="1">
      <c r="A92" s="291" t="s">
        <v>234</v>
      </c>
      <c r="B92" s="301" t="s">
        <v>235</v>
      </c>
      <c r="C92" s="378"/>
      <c r="D92" s="379"/>
      <c r="E92" s="380"/>
      <c r="F92" s="300">
        <f>SUM(F93:F95)</f>
        <v>7377.950922</v>
      </c>
      <c r="G92" s="378"/>
      <c r="H92" s="379"/>
      <c r="I92" s="382"/>
    </row>
    <row r="93" spans="1:13" ht="41.4">
      <c r="A93" s="23" t="s">
        <v>236</v>
      </c>
      <c r="B93" s="66" t="s">
        <v>237</v>
      </c>
      <c r="C93" s="25" t="s">
        <v>25</v>
      </c>
      <c r="D93" s="67">
        <v>49.78</v>
      </c>
      <c r="E93" s="27">
        <f>H93*I93</f>
        <v>21.942900000000002</v>
      </c>
      <c r="F93" s="26">
        <f>D93*E93</f>
        <v>1092.3175620000002</v>
      </c>
      <c r="G93" s="17" t="s">
        <v>238</v>
      </c>
      <c r="H93" s="27">
        <v>17.010000000000002</v>
      </c>
      <c r="I93" s="253">
        <v>1.29</v>
      </c>
    </row>
    <row r="94" spans="1:13" ht="27.6">
      <c r="A94" s="23" t="s">
        <v>239</v>
      </c>
      <c r="B94" s="66" t="s">
        <v>240</v>
      </c>
      <c r="C94" s="25" t="s">
        <v>25</v>
      </c>
      <c r="D94" s="25">
        <v>158.94</v>
      </c>
      <c r="E94" s="27">
        <f>H94*I94</f>
        <v>38.184000000000005</v>
      </c>
      <c r="F94" s="26">
        <f>D94*E94</f>
        <v>6068.9649600000002</v>
      </c>
      <c r="G94" s="17" t="s">
        <v>241</v>
      </c>
      <c r="H94" s="27">
        <v>29.6</v>
      </c>
      <c r="I94" s="253">
        <v>1.29</v>
      </c>
    </row>
    <row r="95" spans="1:13" ht="41.4">
      <c r="A95" s="28" t="s">
        <v>242</v>
      </c>
      <c r="B95" s="64" t="s">
        <v>243</v>
      </c>
      <c r="C95" s="30" t="s">
        <v>25</v>
      </c>
      <c r="D95" s="68">
        <v>4</v>
      </c>
      <c r="E95" s="27">
        <f>H95*I95</f>
        <v>54.167100000000005</v>
      </c>
      <c r="F95" s="26">
        <f>D95*E95</f>
        <v>216.66840000000002</v>
      </c>
      <c r="G95" s="17" t="s">
        <v>244</v>
      </c>
      <c r="H95" s="31">
        <v>41.99</v>
      </c>
      <c r="I95" s="256">
        <v>1.29</v>
      </c>
    </row>
    <row r="96" spans="1:13" s="290" customFormat="1">
      <c r="A96" s="291" t="s">
        <v>245</v>
      </c>
      <c r="B96" s="301" t="s">
        <v>246</v>
      </c>
      <c r="C96" s="378"/>
      <c r="D96" s="379"/>
      <c r="E96" s="380"/>
      <c r="F96" s="300">
        <f>SUM(F97:F99)</f>
        <v>6649.9112999999998</v>
      </c>
      <c r="G96" s="378"/>
      <c r="H96" s="379"/>
      <c r="I96" s="382"/>
      <c r="J96" s="297"/>
    </row>
    <row r="97" spans="1:12" ht="69">
      <c r="A97" s="19" t="s">
        <v>247</v>
      </c>
      <c r="B97" s="20" t="s">
        <v>248</v>
      </c>
      <c r="C97" s="62" t="s">
        <v>21</v>
      </c>
      <c r="D97" s="77">
        <v>35.799999999999997</v>
      </c>
      <c r="E97" s="27">
        <f>H97*I97</f>
        <v>79.657499999999999</v>
      </c>
      <c r="F97" s="26">
        <f>D97*E97</f>
        <v>2851.7384999999999</v>
      </c>
      <c r="G97" s="78" t="s">
        <v>249</v>
      </c>
      <c r="H97" s="22">
        <v>61.75</v>
      </c>
      <c r="I97" s="254">
        <v>1.29</v>
      </c>
      <c r="J97" s="275"/>
    </row>
    <row r="98" spans="1:12" ht="27.6">
      <c r="A98" s="23" t="s">
        <v>250</v>
      </c>
      <c r="B98" s="24" t="s">
        <v>251</v>
      </c>
      <c r="C98" s="63" t="s">
        <v>21</v>
      </c>
      <c r="D98" s="61">
        <v>6</v>
      </c>
      <c r="E98" s="27">
        <f>H98*I98</f>
        <v>504.57060000000001</v>
      </c>
      <c r="F98" s="26">
        <f>D98*E98</f>
        <v>3027.4236000000001</v>
      </c>
      <c r="G98" s="17" t="s">
        <v>252</v>
      </c>
      <c r="H98" s="27">
        <v>391.14</v>
      </c>
      <c r="I98" s="255">
        <v>1.29</v>
      </c>
      <c r="J98" s="280"/>
    </row>
    <row r="99" spans="1:12" ht="28.2" thickBot="1">
      <c r="A99" s="28" t="s">
        <v>253</v>
      </c>
      <c r="B99" s="29" t="s">
        <v>254</v>
      </c>
      <c r="C99" s="248" t="s">
        <v>25</v>
      </c>
      <c r="D99" s="249">
        <v>78</v>
      </c>
      <c r="E99" s="31">
        <f>H99*I99</f>
        <v>9.8814000000000011</v>
      </c>
      <c r="F99" s="65">
        <f>D99*E99</f>
        <v>770.74920000000009</v>
      </c>
      <c r="G99" s="250" t="s">
        <v>255</v>
      </c>
      <c r="H99" s="31">
        <v>7.66</v>
      </c>
      <c r="I99" s="256">
        <v>1.29</v>
      </c>
    </row>
    <row r="100" spans="1:12" ht="15.6" thickTop="1" thickBot="1">
      <c r="A100" s="386"/>
      <c r="B100" s="387"/>
      <c r="C100" s="387"/>
      <c r="D100" s="387"/>
      <c r="E100" s="387"/>
      <c r="F100" s="387"/>
      <c r="G100" s="387"/>
      <c r="H100" s="387"/>
      <c r="I100" s="388"/>
    </row>
    <row r="101" spans="1:12" ht="15.6" thickTop="1" thickBot="1">
      <c r="A101" s="389" t="s">
        <v>256</v>
      </c>
      <c r="B101" s="390"/>
      <c r="C101" s="73" t="s">
        <v>257</v>
      </c>
      <c r="D101" s="85">
        <v>78</v>
      </c>
      <c r="E101" s="316">
        <f>F101/D101</f>
        <v>2402.8554436153845</v>
      </c>
      <c r="F101" s="316">
        <f>F11+F38</f>
        <v>187422.724602</v>
      </c>
      <c r="G101" s="391"/>
      <c r="H101" s="392"/>
      <c r="I101" s="393"/>
      <c r="J101" s="275"/>
      <c r="K101" s="275"/>
      <c r="L101" s="275"/>
    </row>
    <row r="102" spans="1:12" ht="15" thickTop="1">
      <c r="A102" s="345"/>
      <c r="B102" s="345"/>
      <c r="C102" s="345"/>
      <c r="D102" s="345"/>
      <c r="E102" s="345"/>
      <c r="F102" s="345"/>
      <c r="G102" s="345"/>
      <c r="H102" s="345"/>
      <c r="I102" s="345"/>
    </row>
    <row r="103" spans="1:12">
      <c r="A103" s="345"/>
      <c r="B103" s="345"/>
      <c r="C103" s="345"/>
      <c r="D103" s="345"/>
      <c r="E103" s="345"/>
      <c r="F103" s="345"/>
      <c r="G103" s="345"/>
      <c r="H103" s="345"/>
      <c r="I103" s="345"/>
    </row>
    <row r="104" spans="1:12">
      <c r="A104" s="345"/>
      <c r="B104" s="345"/>
      <c r="C104" s="345"/>
      <c r="D104" s="345"/>
      <c r="E104" s="345"/>
      <c r="F104" s="345"/>
      <c r="G104" s="345"/>
      <c r="H104" s="345"/>
      <c r="I104" s="345"/>
    </row>
    <row r="105" spans="1:12">
      <c r="A105" s="345"/>
      <c r="B105" s="345"/>
      <c r="C105" s="345"/>
      <c r="D105" s="345"/>
      <c r="E105" s="345"/>
      <c r="F105" s="345"/>
      <c r="G105" s="345"/>
      <c r="H105" s="345"/>
      <c r="I105" s="345"/>
    </row>
    <row r="106" spans="1:12">
      <c r="A106" s="345"/>
      <c r="B106" s="345"/>
      <c r="C106" s="345"/>
      <c r="D106" s="345"/>
      <c r="E106" s="345"/>
      <c r="F106" s="345"/>
      <c r="G106" s="345"/>
      <c r="H106" s="345"/>
      <c r="I106" s="345"/>
    </row>
    <row r="107" spans="1:12">
      <c r="A107" s="345"/>
      <c r="B107" s="345"/>
      <c r="C107" s="345"/>
      <c r="D107" s="345"/>
      <c r="E107" s="345"/>
      <c r="F107" s="345"/>
      <c r="G107" s="345"/>
      <c r="H107" s="345"/>
      <c r="I107" s="345"/>
    </row>
    <row r="108" spans="1:12">
      <c r="A108" s="345"/>
      <c r="B108" s="345"/>
      <c r="C108" s="345"/>
      <c r="D108" s="345"/>
      <c r="E108" s="345"/>
      <c r="F108" s="345"/>
      <c r="G108" s="345"/>
      <c r="H108" s="345"/>
      <c r="I108" s="345"/>
    </row>
    <row r="109" spans="1:12">
      <c r="A109" s="345"/>
      <c r="B109" s="345"/>
      <c r="C109" s="345"/>
      <c r="D109" s="345"/>
      <c r="E109" s="345"/>
      <c r="F109" s="345"/>
      <c r="G109" s="345"/>
      <c r="H109" s="345"/>
      <c r="I109" s="345"/>
    </row>
    <row r="110" spans="1:12">
      <c r="A110" s="345"/>
      <c r="B110" s="345"/>
      <c r="C110" s="345"/>
      <c r="D110" s="345"/>
      <c r="E110" s="345"/>
      <c r="F110" s="345"/>
      <c r="G110" s="345"/>
      <c r="H110" s="345"/>
      <c r="I110" s="345"/>
    </row>
    <row r="111" spans="1:12">
      <c r="A111" s="345"/>
      <c r="B111" s="345"/>
      <c r="C111" s="345"/>
      <c r="D111" s="345"/>
      <c r="E111" s="345"/>
      <c r="F111" s="345"/>
      <c r="G111" s="345"/>
      <c r="H111" s="345"/>
      <c r="I111" s="345"/>
    </row>
    <row r="112" spans="1:12">
      <c r="A112" s="345"/>
      <c r="B112" s="345"/>
      <c r="C112" s="345"/>
      <c r="D112" s="345"/>
      <c r="E112" s="345"/>
      <c r="F112" s="345"/>
      <c r="G112" s="345"/>
      <c r="H112" s="345"/>
      <c r="I112" s="345"/>
    </row>
    <row r="115" spans="7:7">
      <c r="G115" s="281"/>
    </row>
    <row r="116" spans="7:7">
      <c r="G116" s="282"/>
    </row>
    <row r="117" spans="7:7">
      <c r="G117" s="275"/>
    </row>
    <row r="118" spans="7:7">
      <c r="G118" s="275"/>
    </row>
    <row r="119" spans="7:7">
      <c r="G119" s="275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view="pageBreakPreview" zoomScaleNormal="100" zoomScaleSheetLayoutView="100" workbookViewId="0">
      <selection activeCell="B18" sqref="B18"/>
    </sheetView>
  </sheetViews>
  <sheetFormatPr defaultColWidth="8.88671875" defaultRowHeight="14.4"/>
  <cols>
    <col min="1" max="1" width="12.33203125" style="157" customWidth="1"/>
    <col min="2" max="2" width="40.33203125" style="157" customWidth="1"/>
    <col min="3" max="3" width="8.6640625" style="157" customWidth="1"/>
    <col min="4" max="4" width="11.6640625" style="157" customWidth="1"/>
    <col min="5" max="5" width="12.33203125" style="157" customWidth="1"/>
    <col min="6" max="6" width="25.33203125" style="157" customWidth="1"/>
    <col min="7" max="7" width="16.6640625" style="157" customWidth="1"/>
    <col min="8" max="16384" width="8.88671875" style="157"/>
  </cols>
  <sheetData>
    <row r="1" spans="1:11">
      <c r="A1" s="403"/>
      <c r="B1" s="403"/>
      <c r="C1" s="403"/>
      <c r="D1" s="403"/>
      <c r="E1" s="403"/>
      <c r="F1" s="403"/>
      <c r="G1" s="403"/>
    </row>
    <row r="2" spans="1:11">
      <c r="A2" s="403"/>
      <c r="B2" s="403"/>
      <c r="C2" s="403"/>
      <c r="D2" s="403"/>
      <c r="E2" s="403"/>
      <c r="F2" s="403"/>
      <c r="G2" s="403"/>
    </row>
    <row r="3" spans="1:11">
      <c r="A3" s="403"/>
      <c r="B3" s="403"/>
      <c r="C3" s="403"/>
      <c r="D3" s="403"/>
      <c r="E3" s="403"/>
      <c r="F3" s="403"/>
      <c r="G3" s="403"/>
    </row>
    <row r="4" spans="1:11">
      <c r="A4" s="403"/>
      <c r="B4" s="403"/>
      <c r="C4" s="403"/>
      <c r="D4" s="403"/>
      <c r="E4" s="403"/>
      <c r="F4" s="403"/>
      <c r="G4" s="403"/>
    </row>
    <row r="5" spans="1:11">
      <c r="A5" s="403"/>
      <c r="B5" s="403"/>
      <c r="C5" s="403"/>
      <c r="D5" s="403"/>
      <c r="E5" s="403"/>
      <c r="F5" s="403"/>
      <c r="G5" s="403"/>
    </row>
    <row r="6" spans="1:11" ht="27" customHeight="1" thickBot="1">
      <c r="A6" s="424"/>
      <c r="B6" s="424"/>
      <c r="C6" s="424"/>
      <c r="D6" s="424"/>
      <c r="E6" s="424"/>
      <c r="F6" s="424"/>
      <c r="G6" s="424"/>
    </row>
    <row r="7" spans="1:11" ht="15.6" thickTop="1" thickBot="1">
      <c r="A7" s="414" t="s">
        <v>878</v>
      </c>
      <c r="B7" s="414"/>
      <c r="C7" s="414"/>
      <c r="D7" s="89" t="s">
        <v>1</v>
      </c>
      <c r="E7" s="90"/>
      <c r="F7" s="91" t="s">
        <v>922</v>
      </c>
      <c r="G7" s="92"/>
    </row>
    <row r="8" spans="1:11" ht="40.950000000000003" customHeight="1" thickTop="1" thickBot="1">
      <c r="A8" s="117" t="s">
        <v>270</v>
      </c>
      <c r="B8" s="426" t="s">
        <v>933</v>
      </c>
      <c r="C8" s="427"/>
      <c r="D8" s="428"/>
      <c r="E8" s="247" t="s">
        <v>271</v>
      </c>
      <c r="F8" s="429">
        <f>'ORÇAMENTO SINTÉTICO'!F101</f>
        <v>187422.724602</v>
      </c>
      <c r="G8" s="430"/>
      <c r="I8" s="425"/>
      <c r="J8" s="425"/>
      <c r="K8" s="425"/>
    </row>
    <row r="9" spans="1:11" ht="42.6" customHeight="1" thickTop="1" thickBot="1">
      <c r="A9" s="418" t="s">
        <v>931</v>
      </c>
      <c r="B9" s="419"/>
      <c r="C9" s="420"/>
      <c r="D9" s="247" t="s">
        <v>272</v>
      </c>
      <c r="E9" s="418"/>
      <c r="F9" s="419"/>
      <c r="G9" s="420"/>
    </row>
    <row r="10" spans="1:11" ht="26.4" customHeight="1" thickTop="1" thickBot="1">
      <c r="A10" s="421" t="s">
        <v>877</v>
      </c>
      <c r="B10" s="422"/>
      <c r="C10" s="422"/>
      <c r="D10" s="422"/>
      <c r="E10" s="422"/>
      <c r="F10" s="422"/>
      <c r="G10" s="423"/>
    </row>
    <row r="11" spans="1:11" ht="15" thickTop="1">
      <c r="A11" s="415" t="s">
        <v>273</v>
      </c>
      <c r="B11" s="416"/>
      <c r="C11" s="416"/>
      <c r="D11" s="416"/>
      <c r="E11" s="416"/>
      <c r="F11" s="416"/>
      <c r="G11" s="417"/>
    </row>
    <row r="12" spans="1:11">
      <c r="A12" s="397" t="s">
        <v>274</v>
      </c>
      <c r="B12" s="398"/>
      <c r="C12" s="171" t="s">
        <v>275</v>
      </c>
      <c r="D12" s="171" t="s">
        <v>5</v>
      </c>
      <c r="E12" s="171" t="s">
        <v>276</v>
      </c>
      <c r="F12" s="171" t="s">
        <v>277</v>
      </c>
      <c r="G12" s="172" t="s">
        <v>11</v>
      </c>
    </row>
    <row r="13" spans="1:11">
      <c r="A13" s="173" t="s">
        <v>278</v>
      </c>
      <c r="B13" s="174" t="s">
        <v>279</v>
      </c>
      <c r="C13" s="175" t="s">
        <v>280</v>
      </c>
      <c r="D13" s="176" t="s">
        <v>281</v>
      </c>
      <c r="E13" s="177">
        <v>3.0000000000000001E-3</v>
      </c>
      <c r="F13" s="178">
        <v>23.76</v>
      </c>
      <c r="G13" s="179">
        <v>7.0000000000000007E-2</v>
      </c>
    </row>
    <row r="14" spans="1:11">
      <c r="A14" s="173" t="s">
        <v>282</v>
      </c>
      <c r="B14" s="174" t="s">
        <v>283</v>
      </c>
      <c r="C14" s="175" t="s">
        <v>280</v>
      </c>
      <c r="D14" s="176" t="s">
        <v>281</v>
      </c>
      <c r="E14" s="177">
        <v>0.01</v>
      </c>
      <c r="F14" s="178">
        <v>110</v>
      </c>
      <c r="G14" s="179">
        <v>1.1000000000000001</v>
      </c>
    </row>
    <row r="15" spans="1:11">
      <c r="A15" s="173" t="s">
        <v>284</v>
      </c>
      <c r="B15" s="174" t="s">
        <v>285</v>
      </c>
      <c r="C15" s="175" t="s">
        <v>280</v>
      </c>
      <c r="D15" s="176" t="s">
        <v>286</v>
      </c>
      <c r="E15" s="177">
        <v>0.01</v>
      </c>
      <c r="F15" s="178">
        <v>160</v>
      </c>
      <c r="G15" s="179">
        <v>1.6</v>
      </c>
    </row>
    <row r="16" spans="1:11">
      <c r="A16" s="173" t="s">
        <v>287</v>
      </c>
      <c r="B16" s="174" t="s">
        <v>288</v>
      </c>
      <c r="C16" s="175" t="s">
        <v>280</v>
      </c>
      <c r="D16" s="176" t="s">
        <v>289</v>
      </c>
      <c r="E16" s="177">
        <v>0.01</v>
      </c>
      <c r="F16" s="178">
        <v>15.7</v>
      </c>
      <c r="G16" s="179">
        <v>0.16</v>
      </c>
    </row>
    <row r="17" spans="1:7">
      <c r="A17" s="173" t="s">
        <v>290</v>
      </c>
      <c r="B17" s="174" t="s">
        <v>291</v>
      </c>
      <c r="C17" s="175" t="s">
        <v>280</v>
      </c>
      <c r="D17" s="176" t="s">
        <v>286</v>
      </c>
      <c r="E17" s="177">
        <v>2E-3</v>
      </c>
      <c r="F17" s="178">
        <v>16.05</v>
      </c>
      <c r="G17" s="179">
        <v>0.03</v>
      </c>
    </row>
    <row r="18" spans="1:7" ht="27.6">
      <c r="A18" s="180">
        <v>280013</v>
      </c>
      <c r="B18" s="174" t="s">
        <v>292</v>
      </c>
      <c r="C18" s="181" t="s">
        <v>280</v>
      </c>
      <c r="D18" s="182" t="s">
        <v>293</v>
      </c>
      <c r="E18" s="183">
        <v>7.0000000000000007E-2</v>
      </c>
      <c r="F18" s="184">
        <v>23.61</v>
      </c>
      <c r="G18" s="185">
        <v>1.65</v>
      </c>
    </row>
    <row r="19" spans="1:7" ht="23.4" customHeight="1">
      <c r="A19" s="180">
        <v>280026</v>
      </c>
      <c r="B19" s="174" t="s">
        <v>294</v>
      </c>
      <c r="C19" s="181" t="s">
        <v>280</v>
      </c>
      <c r="D19" s="182" t="s">
        <v>293</v>
      </c>
      <c r="E19" s="183">
        <v>0.05</v>
      </c>
      <c r="F19" s="184">
        <v>19.16</v>
      </c>
      <c r="G19" s="185">
        <v>0.96</v>
      </c>
    </row>
    <row r="20" spans="1:7">
      <c r="A20" s="394"/>
      <c r="B20" s="395"/>
      <c r="C20" s="395"/>
      <c r="D20" s="395"/>
      <c r="E20" s="396"/>
      <c r="F20" s="186" t="s">
        <v>295</v>
      </c>
      <c r="G20" s="187">
        <v>5.57</v>
      </c>
    </row>
    <row r="21" spans="1:7">
      <c r="A21" s="408" t="s">
        <v>296</v>
      </c>
      <c r="B21" s="409"/>
      <c r="C21" s="409"/>
      <c r="D21" s="409"/>
      <c r="E21" s="409"/>
      <c r="F21" s="409"/>
      <c r="G21" s="410"/>
    </row>
    <row r="22" spans="1:7">
      <c r="A22" s="397" t="s">
        <v>274</v>
      </c>
      <c r="B22" s="398"/>
      <c r="C22" s="171" t="s">
        <v>275</v>
      </c>
      <c r="D22" s="171" t="s">
        <v>5</v>
      </c>
      <c r="E22" s="171" t="s">
        <v>276</v>
      </c>
      <c r="F22" s="171" t="s">
        <v>277</v>
      </c>
      <c r="G22" s="172" t="s">
        <v>11</v>
      </c>
    </row>
    <row r="23" spans="1:7">
      <c r="A23" s="188" t="s">
        <v>297</v>
      </c>
      <c r="B23" s="189" t="s">
        <v>285</v>
      </c>
      <c r="C23" s="175" t="s">
        <v>280</v>
      </c>
      <c r="D23" s="190" t="s">
        <v>281</v>
      </c>
      <c r="E23" s="191">
        <v>0.41</v>
      </c>
      <c r="F23" s="192">
        <v>160</v>
      </c>
      <c r="G23" s="193">
        <v>65.599999999999994</v>
      </c>
    </row>
    <row r="24" spans="1:7">
      <c r="A24" s="194" t="s">
        <v>298</v>
      </c>
      <c r="B24" s="195" t="s">
        <v>299</v>
      </c>
      <c r="C24" s="175" t="s">
        <v>280</v>
      </c>
      <c r="D24" s="196" t="s">
        <v>300</v>
      </c>
      <c r="E24" s="191">
        <v>1</v>
      </c>
      <c r="F24" s="192">
        <v>90</v>
      </c>
      <c r="G24" s="193">
        <v>90</v>
      </c>
    </row>
    <row r="25" spans="1:7">
      <c r="A25" s="194" t="s">
        <v>297</v>
      </c>
      <c r="B25" s="195" t="s">
        <v>301</v>
      </c>
      <c r="C25" s="175" t="s">
        <v>280</v>
      </c>
      <c r="D25" s="196" t="s">
        <v>286</v>
      </c>
      <c r="E25" s="191">
        <v>0.1</v>
      </c>
      <c r="F25" s="192">
        <v>23.69</v>
      </c>
      <c r="G25" s="193">
        <v>2.3690000000000002</v>
      </c>
    </row>
    <row r="26" spans="1:7">
      <c r="A26" s="194" t="s">
        <v>302</v>
      </c>
      <c r="B26" s="195" t="s">
        <v>292</v>
      </c>
      <c r="C26" s="175" t="s">
        <v>280</v>
      </c>
      <c r="D26" s="196" t="s">
        <v>293</v>
      </c>
      <c r="E26" s="191">
        <v>0.4</v>
      </c>
      <c r="F26" s="192">
        <v>23.61</v>
      </c>
      <c r="G26" s="193">
        <v>9.4440000000000008</v>
      </c>
    </row>
    <row r="27" spans="1:7">
      <c r="A27" s="194" t="s">
        <v>303</v>
      </c>
      <c r="B27" s="195" t="s">
        <v>294</v>
      </c>
      <c r="C27" s="175" t="s">
        <v>280</v>
      </c>
      <c r="D27" s="196" t="s">
        <v>293</v>
      </c>
      <c r="E27" s="191">
        <v>0.4</v>
      </c>
      <c r="F27" s="192">
        <v>19.16</v>
      </c>
      <c r="G27" s="193">
        <v>7.6640000000000006</v>
      </c>
    </row>
    <row r="28" spans="1:7">
      <c r="A28" s="411"/>
      <c r="B28" s="412"/>
      <c r="C28" s="412"/>
      <c r="D28" s="412"/>
      <c r="E28" s="413"/>
      <c r="F28" s="186" t="s">
        <v>295</v>
      </c>
      <c r="G28" s="187">
        <v>175.07</v>
      </c>
    </row>
    <row r="29" spans="1:7">
      <c r="A29" s="408" t="s">
        <v>902</v>
      </c>
      <c r="B29" s="409"/>
      <c r="C29" s="409"/>
      <c r="D29" s="409"/>
      <c r="E29" s="409"/>
      <c r="F29" s="409"/>
      <c r="G29" s="410"/>
    </row>
    <row r="30" spans="1:7">
      <c r="A30" s="397" t="s">
        <v>274</v>
      </c>
      <c r="B30" s="398"/>
      <c r="C30" s="171" t="s">
        <v>275</v>
      </c>
      <c r="D30" s="171" t="s">
        <v>5</v>
      </c>
      <c r="E30" s="171" t="s">
        <v>276</v>
      </c>
      <c r="F30" s="171" t="s">
        <v>277</v>
      </c>
      <c r="G30" s="172" t="s">
        <v>11</v>
      </c>
    </row>
    <row r="31" spans="1:7">
      <c r="A31" s="197" t="s">
        <v>304</v>
      </c>
      <c r="B31" s="198" t="s">
        <v>294</v>
      </c>
      <c r="C31" s="175" t="s">
        <v>280</v>
      </c>
      <c r="D31" s="175" t="s">
        <v>293</v>
      </c>
      <c r="E31" s="199">
        <v>0.25</v>
      </c>
      <c r="F31" s="200">
        <v>19.16</v>
      </c>
      <c r="G31" s="201">
        <v>4.79</v>
      </c>
    </row>
    <row r="32" spans="1:7">
      <c r="A32" s="404"/>
      <c r="B32" s="405"/>
      <c r="C32" s="405"/>
      <c r="D32" s="405"/>
      <c r="E32" s="405"/>
      <c r="F32" s="202" t="s">
        <v>295</v>
      </c>
      <c r="G32" s="203">
        <v>4.79</v>
      </c>
    </row>
    <row r="33" spans="1:7">
      <c r="A33" s="408" t="s">
        <v>901</v>
      </c>
      <c r="B33" s="409"/>
      <c r="C33" s="409"/>
      <c r="D33" s="409"/>
      <c r="E33" s="409"/>
      <c r="F33" s="409"/>
      <c r="G33" s="410"/>
    </row>
    <row r="34" spans="1:7">
      <c r="A34" s="397" t="s">
        <v>274</v>
      </c>
      <c r="B34" s="398"/>
      <c r="C34" s="171" t="s">
        <v>275</v>
      </c>
      <c r="D34" s="171" t="s">
        <v>5</v>
      </c>
      <c r="E34" s="171" t="s">
        <v>276</v>
      </c>
      <c r="F34" s="171" t="s">
        <v>277</v>
      </c>
      <c r="G34" s="172" t="s">
        <v>11</v>
      </c>
    </row>
    <row r="35" spans="1:7" ht="27" customHeight="1">
      <c r="A35" s="197" t="s">
        <v>321</v>
      </c>
      <c r="B35" s="204" t="s">
        <v>322</v>
      </c>
      <c r="C35" s="175" t="s">
        <v>280</v>
      </c>
      <c r="D35" s="205" t="s">
        <v>323</v>
      </c>
      <c r="E35" s="206">
        <v>4</v>
      </c>
      <c r="F35" s="207">
        <v>626.02</v>
      </c>
      <c r="G35" s="208">
        <f>F35*E35</f>
        <v>2504.08</v>
      </c>
    </row>
    <row r="36" spans="1:7">
      <c r="A36" s="197" t="s">
        <v>324</v>
      </c>
      <c r="B36" s="204" t="s">
        <v>325</v>
      </c>
      <c r="C36" s="175" t="s">
        <v>280</v>
      </c>
      <c r="D36" s="205" t="s">
        <v>310</v>
      </c>
      <c r="E36" s="206">
        <v>120</v>
      </c>
      <c r="F36" s="207">
        <v>282.52</v>
      </c>
      <c r="G36" s="208">
        <f t="shared" ref="G36:G52" si="0">F36*E36</f>
        <v>33902.399999999994</v>
      </c>
    </row>
    <row r="37" spans="1:7">
      <c r="A37" s="197" t="s">
        <v>317</v>
      </c>
      <c r="B37" s="204" t="s">
        <v>318</v>
      </c>
      <c r="C37" s="175" t="s">
        <v>280</v>
      </c>
      <c r="D37" s="205" t="s">
        <v>307</v>
      </c>
      <c r="E37" s="206">
        <v>1</v>
      </c>
      <c r="F37" s="207">
        <v>745.24</v>
      </c>
      <c r="G37" s="208">
        <f t="shared" si="0"/>
        <v>745.24</v>
      </c>
    </row>
    <row r="38" spans="1:7">
      <c r="A38" s="197" t="s">
        <v>315</v>
      </c>
      <c r="B38" s="209" t="s">
        <v>316</v>
      </c>
      <c r="C38" s="175" t="s">
        <v>280</v>
      </c>
      <c r="D38" s="205" t="s">
        <v>307</v>
      </c>
      <c r="E38" s="206">
        <v>1</v>
      </c>
      <c r="F38" s="207">
        <v>149.82</v>
      </c>
      <c r="G38" s="208">
        <f t="shared" si="0"/>
        <v>149.82</v>
      </c>
    </row>
    <row r="39" spans="1:7">
      <c r="A39" s="197" t="s">
        <v>319</v>
      </c>
      <c r="B39" s="209" t="s">
        <v>320</v>
      </c>
      <c r="C39" s="175" t="s">
        <v>280</v>
      </c>
      <c r="D39" s="205" t="s">
        <v>307</v>
      </c>
      <c r="E39" s="206">
        <v>1</v>
      </c>
      <c r="F39" s="207">
        <v>1404.99</v>
      </c>
      <c r="G39" s="208">
        <f t="shared" si="0"/>
        <v>1404.99</v>
      </c>
    </row>
    <row r="40" spans="1:7">
      <c r="A40" s="197" t="s">
        <v>338</v>
      </c>
      <c r="B40" s="209" t="s">
        <v>339</v>
      </c>
      <c r="C40" s="175" t="s">
        <v>280</v>
      </c>
      <c r="D40" s="205" t="s">
        <v>307</v>
      </c>
      <c r="E40" s="206">
        <v>1</v>
      </c>
      <c r="F40" s="207">
        <v>236.71</v>
      </c>
      <c r="G40" s="208">
        <f t="shared" si="0"/>
        <v>236.71</v>
      </c>
    </row>
    <row r="41" spans="1:7">
      <c r="A41" s="197" t="s">
        <v>305</v>
      </c>
      <c r="B41" s="209" t="s">
        <v>306</v>
      </c>
      <c r="C41" s="175" t="s">
        <v>280</v>
      </c>
      <c r="D41" s="205" t="s">
        <v>307</v>
      </c>
      <c r="E41" s="206">
        <v>4</v>
      </c>
      <c r="F41" s="207">
        <v>210.75</v>
      </c>
      <c r="G41" s="208">
        <f t="shared" si="0"/>
        <v>843</v>
      </c>
    </row>
    <row r="42" spans="1:7">
      <c r="A42" s="197" t="s">
        <v>308</v>
      </c>
      <c r="B42" s="209" t="s">
        <v>309</v>
      </c>
      <c r="C42" s="175" t="s">
        <v>280</v>
      </c>
      <c r="D42" s="205" t="s">
        <v>310</v>
      </c>
      <c r="E42" s="206">
        <v>8</v>
      </c>
      <c r="F42" s="207">
        <v>1237.6600000000001</v>
      </c>
      <c r="G42" s="208">
        <f t="shared" si="0"/>
        <v>9901.2800000000007</v>
      </c>
    </row>
    <row r="43" spans="1:7">
      <c r="A43" s="197" t="s">
        <v>311</v>
      </c>
      <c r="B43" s="209" t="s">
        <v>312</v>
      </c>
      <c r="C43" s="175" t="s">
        <v>280</v>
      </c>
      <c r="D43" s="205" t="s">
        <v>310</v>
      </c>
      <c r="E43" s="206">
        <v>5</v>
      </c>
      <c r="F43" s="207">
        <v>79.41</v>
      </c>
      <c r="G43" s="208">
        <f t="shared" si="0"/>
        <v>397.04999999999995</v>
      </c>
    </row>
    <row r="44" spans="1:7">
      <c r="A44" s="197" t="s">
        <v>340</v>
      </c>
      <c r="B44" s="209" t="s">
        <v>341</v>
      </c>
      <c r="C44" s="175" t="s">
        <v>280</v>
      </c>
      <c r="D44" s="205" t="s">
        <v>307</v>
      </c>
      <c r="E44" s="206">
        <v>1</v>
      </c>
      <c r="F44" s="207">
        <v>247.94</v>
      </c>
      <c r="G44" s="208">
        <f t="shared" si="0"/>
        <v>247.94</v>
      </c>
    </row>
    <row r="45" spans="1:7" ht="24" customHeight="1">
      <c r="A45" s="197" t="s">
        <v>313</v>
      </c>
      <c r="B45" s="209" t="s">
        <v>314</v>
      </c>
      <c r="C45" s="175" t="s">
        <v>280</v>
      </c>
      <c r="D45" s="205" t="s">
        <v>310</v>
      </c>
      <c r="E45" s="206">
        <v>29</v>
      </c>
      <c r="F45" s="207">
        <v>22.35</v>
      </c>
      <c r="G45" s="208">
        <f t="shared" si="0"/>
        <v>648.15000000000009</v>
      </c>
    </row>
    <row r="46" spans="1:7">
      <c r="A46" s="197" t="s">
        <v>336</v>
      </c>
      <c r="B46" s="209" t="s">
        <v>337</v>
      </c>
      <c r="C46" s="175" t="s">
        <v>280</v>
      </c>
      <c r="D46" s="205" t="s">
        <v>307</v>
      </c>
      <c r="E46" s="206">
        <v>1</v>
      </c>
      <c r="F46" s="207">
        <v>1511.88</v>
      </c>
      <c r="G46" s="208">
        <f t="shared" si="0"/>
        <v>1511.88</v>
      </c>
    </row>
    <row r="47" spans="1:7">
      <c r="A47" s="197" t="s">
        <v>334</v>
      </c>
      <c r="B47" s="209" t="s">
        <v>335</v>
      </c>
      <c r="C47" s="175" t="s">
        <v>280</v>
      </c>
      <c r="D47" s="205" t="s">
        <v>310</v>
      </c>
      <c r="E47" s="206">
        <v>38</v>
      </c>
      <c r="F47" s="207">
        <v>250.39</v>
      </c>
      <c r="G47" s="208">
        <f t="shared" si="0"/>
        <v>9514.82</v>
      </c>
    </row>
    <row r="48" spans="1:7">
      <c r="A48" s="197" t="s">
        <v>332</v>
      </c>
      <c r="B48" s="209" t="s">
        <v>333</v>
      </c>
      <c r="C48" s="175" t="s">
        <v>280</v>
      </c>
      <c r="D48" s="205" t="s">
        <v>903</v>
      </c>
      <c r="E48" s="206">
        <v>24</v>
      </c>
      <c r="F48" s="207">
        <v>18.02</v>
      </c>
      <c r="G48" s="208">
        <f t="shared" si="0"/>
        <v>432.48</v>
      </c>
    </row>
    <row r="49" spans="1:7" ht="27.6">
      <c r="A49" s="197" t="s">
        <v>330</v>
      </c>
      <c r="B49" s="209" t="s">
        <v>331</v>
      </c>
      <c r="C49" s="175" t="s">
        <v>280</v>
      </c>
      <c r="D49" s="205" t="s">
        <v>307</v>
      </c>
      <c r="E49" s="206">
        <v>1</v>
      </c>
      <c r="F49" s="207">
        <v>950.23</v>
      </c>
      <c r="G49" s="208">
        <f t="shared" si="0"/>
        <v>950.23</v>
      </c>
    </row>
    <row r="50" spans="1:7">
      <c r="A50" s="197" t="s">
        <v>328</v>
      </c>
      <c r="B50" s="209" t="s">
        <v>329</v>
      </c>
      <c r="C50" s="175" t="s">
        <v>280</v>
      </c>
      <c r="D50" s="205" t="s">
        <v>903</v>
      </c>
      <c r="E50" s="206">
        <v>24</v>
      </c>
      <c r="F50" s="207">
        <v>60.31</v>
      </c>
      <c r="G50" s="208">
        <f t="shared" si="0"/>
        <v>1447.44</v>
      </c>
    </row>
    <row r="51" spans="1:7">
      <c r="A51" s="197" t="s">
        <v>326</v>
      </c>
      <c r="B51" s="209" t="s">
        <v>327</v>
      </c>
      <c r="C51" s="175" t="s">
        <v>280</v>
      </c>
      <c r="D51" s="205" t="s">
        <v>310</v>
      </c>
      <c r="E51" s="206">
        <v>115</v>
      </c>
      <c r="F51" s="207">
        <v>63.62</v>
      </c>
      <c r="G51" s="208">
        <f t="shared" si="0"/>
        <v>7316.2999999999993</v>
      </c>
    </row>
    <row r="52" spans="1:7">
      <c r="A52" s="197" t="s">
        <v>342</v>
      </c>
      <c r="B52" s="209" t="s">
        <v>904</v>
      </c>
      <c r="C52" s="175" t="s">
        <v>280</v>
      </c>
      <c r="D52" s="205" t="s">
        <v>307</v>
      </c>
      <c r="E52" s="206">
        <v>1</v>
      </c>
      <c r="F52" s="207">
        <v>1679.87</v>
      </c>
      <c r="G52" s="208">
        <f t="shared" si="0"/>
        <v>1679.87</v>
      </c>
    </row>
    <row r="53" spans="1:7">
      <c r="A53" s="404"/>
      <c r="B53" s="405"/>
      <c r="C53" s="405"/>
      <c r="D53" s="405"/>
      <c r="E53" s="405"/>
      <c r="F53" s="202" t="s">
        <v>295</v>
      </c>
      <c r="G53" s="203">
        <f>SUM(G35:G52)</f>
        <v>73833.679999999993</v>
      </c>
    </row>
    <row r="54" spans="1:7">
      <c r="A54" s="399" t="s">
        <v>343</v>
      </c>
      <c r="B54" s="400"/>
      <c r="C54" s="400"/>
      <c r="D54" s="400"/>
      <c r="E54" s="400"/>
      <c r="F54" s="400"/>
      <c r="G54" s="401"/>
    </row>
    <row r="55" spans="1:7">
      <c r="A55" s="397" t="s">
        <v>274</v>
      </c>
      <c r="B55" s="398"/>
      <c r="C55" s="171" t="s">
        <v>275</v>
      </c>
      <c r="D55" s="171" t="s">
        <v>5</v>
      </c>
      <c r="E55" s="171" t="s">
        <v>276</v>
      </c>
      <c r="F55" s="171" t="s">
        <v>277</v>
      </c>
      <c r="G55" s="172" t="s">
        <v>11</v>
      </c>
    </row>
    <row r="56" spans="1:7">
      <c r="A56" s="210" t="s">
        <v>344</v>
      </c>
      <c r="B56" s="211" t="s">
        <v>345</v>
      </c>
      <c r="C56" s="175" t="s">
        <v>280</v>
      </c>
      <c r="D56" s="175" t="s">
        <v>307</v>
      </c>
      <c r="E56" s="212">
        <v>1</v>
      </c>
      <c r="F56" s="161">
        <v>3450.47</v>
      </c>
      <c r="G56" s="193">
        <v>3450.47</v>
      </c>
    </row>
    <row r="57" spans="1:7" ht="27.6">
      <c r="A57" s="210">
        <v>280008</v>
      </c>
      <c r="B57" s="211" t="s">
        <v>346</v>
      </c>
      <c r="C57" s="175" t="s">
        <v>280</v>
      </c>
      <c r="D57" s="175" t="s">
        <v>293</v>
      </c>
      <c r="E57" s="212">
        <v>4</v>
      </c>
      <c r="F57" s="161">
        <v>18.61</v>
      </c>
      <c r="G57" s="193">
        <v>74.44</v>
      </c>
    </row>
    <row r="58" spans="1:7">
      <c r="A58" s="210">
        <v>280014</v>
      </c>
      <c r="B58" s="211" t="s">
        <v>347</v>
      </c>
      <c r="C58" s="175" t="s">
        <v>280</v>
      </c>
      <c r="D58" s="175" t="s">
        <v>293</v>
      </c>
      <c r="E58" s="212">
        <v>4</v>
      </c>
      <c r="F58" s="161">
        <v>24.16</v>
      </c>
      <c r="G58" s="193">
        <v>96.64</v>
      </c>
    </row>
    <row r="59" spans="1:7" ht="27.6">
      <c r="A59" s="213">
        <v>280016</v>
      </c>
      <c r="B59" s="211" t="s">
        <v>348</v>
      </c>
      <c r="C59" s="175" t="s">
        <v>280</v>
      </c>
      <c r="D59" s="175" t="s">
        <v>293</v>
      </c>
      <c r="E59" s="212">
        <v>4</v>
      </c>
      <c r="F59" s="161">
        <v>23.16</v>
      </c>
      <c r="G59" s="193">
        <v>92.64</v>
      </c>
    </row>
    <row r="60" spans="1:7">
      <c r="A60" s="411"/>
      <c r="B60" s="412"/>
      <c r="C60" s="412"/>
      <c r="D60" s="412"/>
      <c r="E60" s="413"/>
      <c r="F60" s="202" t="s">
        <v>295</v>
      </c>
      <c r="G60" s="203">
        <v>3714.1899999999996</v>
      </c>
    </row>
    <row r="61" spans="1:7">
      <c r="A61" s="408" t="s">
        <v>349</v>
      </c>
      <c r="B61" s="409"/>
      <c r="C61" s="409"/>
      <c r="D61" s="409"/>
      <c r="E61" s="409"/>
      <c r="F61" s="409"/>
      <c r="G61" s="410"/>
    </row>
    <row r="62" spans="1:7">
      <c r="A62" s="397" t="s">
        <v>274</v>
      </c>
      <c r="B62" s="398"/>
      <c r="C62" s="171" t="s">
        <v>275</v>
      </c>
      <c r="D62" s="171" t="s">
        <v>5</v>
      </c>
      <c r="E62" s="171" t="s">
        <v>276</v>
      </c>
      <c r="F62" s="171" t="s">
        <v>277</v>
      </c>
      <c r="G62" s="172" t="s">
        <v>11</v>
      </c>
    </row>
    <row r="63" spans="1:7">
      <c r="A63" s="214" t="s">
        <v>350</v>
      </c>
      <c r="B63" s="189" t="s">
        <v>351</v>
      </c>
      <c r="C63" s="175" t="s">
        <v>280</v>
      </c>
      <c r="D63" s="175" t="s">
        <v>307</v>
      </c>
      <c r="E63" s="191">
        <v>1</v>
      </c>
      <c r="F63" s="192">
        <v>9.33</v>
      </c>
      <c r="G63" s="193">
        <v>9.33</v>
      </c>
    </row>
    <row r="64" spans="1:7">
      <c r="A64" s="214">
        <v>280007</v>
      </c>
      <c r="B64" s="189" t="s">
        <v>352</v>
      </c>
      <c r="C64" s="175" t="s">
        <v>280</v>
      </c>
      <c r="D64" s="175" t="s">
        <v>293</v>
      </c>
      <c r="E64" s="191">
        <v>0.05</v>
      </c>
      <c r="F64" s="192">
        <v>19.52</v>
      </c>
      <c r="G64" s="193">
        <v>0.97599999999999998</v>
      </c>
    </row>
    <row r="65" spans="1:7">
      <c r="A65" s="214">
        <v>280014</v>
      </c>
      <c r="B65" s="189" t="s">
        <v>347</v>
      </c>
      <c r="C65" s="175" t="s">
        <v>280</v>
      </c>
      <c r="D65" s="175" t="s">
        <v>293</v>
      </c>
      <c r="E65" s="191">
        <v>0.1</v>
      </c>
      <c r="F65" s="192">
        <v>24.16</v>
      </c>
      <c r="G65" s="193">
        <v>2.4160000000000004</v>
      </c>
    </row>
    <row r="66" spans="1:7">
      <c r="A66" s="394"/>
      <c r="B66" s="395"/>
      <c r="C66" s="395"/>
      <c r="D66" s="395"/>
      <c r="E66" s="396"/>
      <c r="F66" s="202" t="s">
        <v>295</v>
      </c>
      <c r="G66" s="203">
        <v>12.73</v>
      </c>
    </row>
    <row r="67" spans="1:7" ht="30" customHeight="1">
      <c r="A67" s="399" t="s">
        <v>353</v>
      </c>
      <c r="B67" s="400"/>
      <c r="C67" s="400"/>
      <c r="D67" s="400"/>
      <c r="E67" s="400"/>
      <c r="F67" s="400"/>
      <c r="G67" s="401"/>
    </row>
    <row r="68" spans="1:7">
      <c r="A68" s="397" t="s">
        <v>274</v>
      </c>
      <c r="B68" s="398"/>
      <c r="C68" s="171" t="s">
        <v>275</v>
      </c>
      <c r="D68" s="171" t="s">
        <v>5</v>
      </c>
      <c r="E68" s="171" t="s">
        <v>276</v>
      </c>
      <c r="F68" s="171" t="s">
        <v>277</v>
      </c>
      <c r="G68" s="172" t="s">
        <v>11</v>
      </c>
    </row>
    <row r="69" spans="1:7" ht="27.6">
      <c r="A69" s="197" t="s">
        <v>354</v>
      </c>
      <c r="B69" s="204" t="s">
        <v>355</v>
      </c>
      <c r="C69" s="175" t="s">
        <v>356</v>
      </c>
      <c r="D69" s="205" t="s">
        <v>357</v>
      </c>
      <c r="E69" s="158" t="s">
        <v>358</v>
      </c>
      <c r="F69" s="159" t="s">
        <v>359</v>
      </c>
      <c r="G69" s="168" t="s">
        <v>360</v>
      </c>
    </row>
    <row r="70" spans="1:7" ht="27.6">
      <c r="A70" s="197" t="s">
        <v>361</v>
      </c>
      <c r="B70" s="204" t="s">
        <v>362</v>
      </c>
      <c r="C70" s="175" t="s">
        <v>356</v>
      </c>
      <c r="D70" s="205" t="s">
        <v>363</v>
      </c>
      <c r="E70" s="158" t="s">
        <v>364</v>
      </c>
      <c r="F70" s="159" t="s">
        <v>365</v>
      </c>
      <c r="G70" s="168" t="s">
        <v>366</v>
      </c>
    </row>
    <row r="71" spans="1:7" ht="27.6">
      <c r="A71" s="197" t="s">
        <v>367</v>
      </c>
      <c r="B71" s="204" t="s">
        <v>368</v>
      </c>
      <c r="C71" s="175" t="s">
        <v>356</v>
      </c>
      <c r="D71" s="205" t="s">
        <v>357</v>
      </c>
      <c r="E71" s="158" t="s">
        <v>369</v>
      </c>
      <c r="F71" s="159" t="s">
        <v>370</v>
      </c>
      <c r="G71" s="168" t="s">
        <v>370</v>
      </c>
    </row>
    <row r="72" spans="1:7" ht="27.6">
      <c r="A72" s="197" t="s">
        <v>371</v>
      </c>
      <c r="B72" s="204" t="s">
        <v>346</v>
      </c>
      <c r="C72" s="175" t="s">
        <v>356</v>
      </c>
      <c r="D72" s="205" t="s">
        <v>293</v>
      </c>
      <c r="E72" s="158" t="s">
        <v>372</v>
      </c>
      <c r="F72" s="159" t="s">
        <v>373</v>
      </c>
      <c r="G72" s="168" t="s">
        <v>374</v>
      </c>
    </row>
    <row r="73" spans="1:7" ht="27.6">
      <c r="A73" s="197" t="s">
        <v>375</v>
      </c>
      <c r="B73" s="204" t="s">
        <v>376</v>
      </c>
      <c r="C73" s="175" t="s">
        <v>356</v>
      </c>
      <c r="D73" s="205" t="s">
        <v>293</v>
      </c>
      <c r="E73" s="158" t="s">
        <v>372</v>
      </c>
      <c r="F73" s="159" t="s">
        <v>377</v>
      </c>
      <c r="G73" s="168" t="s">
        <v>378</v>
      </c>
    </row>
    <row r="74" spans="1:7">
      <c r="A74" s="404"/>
      <c r="B74" s="405"/>
      <c r="C74" s="405"/>
      <c r="D74" s="405"/>
      <c r="E74" s="405"/>
      <c r="F74" s="202" t="s">
        <v>295</v>
      </c>
      <c r="G74" s="203">
        <v>90.46</v>
      </c>
    </row>
    <row r="75" spans="1:7">
      <c r="A75" s="399" t="s">
        <v>379</v>
      </c>
      <c r="B75" s="400"/>
      <c r="C75" s="400"/>
      <c r="D75" s="400"/>
      <c r="E75" s="400"/>
      <c r="F75" s="400"/>
      <c r="G75" s="401"/>
    </row>
    <row r="76" spans="1:7">
      <c r="A76" s="397" t="s">
        <v>274</v>
      </c>
      <c r="B76" s="398"/>
      <c r="C76" s="171" t="s">
        <v>275</v>
      </c>
      <c r="D76" s="171" t="s">
        <v>5</v>
      </c>
      <c r="E76" s="171" t="s">
        <v>276</v>
      </c>
      <c r="F76" s="171" t="s">
        <v>277</v>
      </c>
      <c r="G76" s="172" t="s">
        <v>11</v>
      </c>
    </row>
    <row r="77" spans="1:7">
      <c r="A77" s="214" t="s">
        <v>380</v>
      </c>
      <c r="B77" s="215" t="s">
        <v>381</v>
      </c>
      <c r="C77" s="175" t="s">
        <v>280</v>
      </c>
      <c r="D77" s="175" t="s">
        <v>307</v>
      </c>
      <c r="E77" s="216">
        <v>1</v>
      </c>
      <c r="F77" s="189">
        <v>126.34</v>
      </c>
      <c r="G77" s="193">
        <v>126.34</v>
      </c>
    </row>
    <row r="78" spans="1:7">
      <c r="A78" s="214">
        <v>280007</v>
      </c>
      <c r="B78" s="189" t="s">
        <v>352</v>
      </c>
      <c r="C78" s="175" t="s">
        <v>280</v>
      </c>
      <c r="D78" s="175" t="s">
        <v>293</v>
      </c>
      <c r="E78" s="216">
        <v>0.2</v>
      </c>
      <c r="F78" s="192">
        <v>19.52</v>
      </c>
      <c r="G78" s="193">
        <v>3.9039999999999999</v>
      </c>
    </row>
    <row r="79" spans="1:7">
      <c r="A79" s="214">
        <v>280014</v>
      </c>
      <c r="B79" s="189" t="s">
        <v>347</v>
      </c>
      <c r="C79" s="175" t="s">
        <v>280</v>
      </c>
      <c r="D79" s="175" t="s">
        <v>293</v>
      </c>
      <c r="E79" s="216">
        <v>0.4</v>
      </c>
      <c r="F79" s="192">
        <v>24.16</v>
      </c>
      <c r="G79" s="193">
        <v>9.6640000000000015</v>
      </c>
    </row>
    <row r="80" spans="1:7">
      <c r="A80" s="394"/>
      <c r="B80" s="395"/>
      <c r="C80" s="395"/>
      <c r="D80" s="395"/>
      <c r="E80" s="396"/>
      <c r="F80" s="202" t="s">
        <v>295</v>
      </c>
      <c r="G80" s="203">
        <v>139.9</v>
      </c>
    </row>
    <row r="81" spans="1:7" ht="33" customHeight="1">
      <c r="A81" s="399" t="s">
        <v>712</v>
      </c>
      <c r="B81" s="400"/>
      <c r="C81" s="400"/>
      <c r="D81" s="400"/>
      <c r="E81" s="400"/>
      <c r="F81" s="400"/>
      <c r="G81" s="401"/>
    </row>
    <row r="82" spans="1:7">
      <c r="A82" s="397" t="s">
        <v>274</v>
      </c>
      <c r="B82" s="398"/>
      <c r="C82" s="171" t="s">
        <v>275</v>
      </c>
      <c r="D82" s="171" t="s">
        <v>5</v>
      </c>
      <c r="E82" s="171" t="s">
        <v>276</v>
      </c>
      <c r="F82" s="171" t="s">
        <v>277</v>
      </c>
      <c r="G82" s="172" t="s">
        <v>11</v>
      </c>
    </row>
    <row r="83" spans="1:7" ht="27.6">
      <c r="A83" s="213" t="s">
        <v>354</v>
      </c>
      <c r="B83" s="211" t="s">
        <v>355</v>
      </c>
      <c r="C83" s="175" t="s">
        <v>356</v>
      </c>
      <c r="D83" s="217" t="s">
        <v>357</v>
      </c>
      <c r="E83" s="160" t="s">
        <v>382</v>
      </c>
      <c r="F83" s="161" t="s">
        <v>359</v>
      </c>
      <c r="G83" s="169" t="s">
        <v>383</v>
      </c>
    </row>
    <row r="84" spans="1:7" ht="27.6">
      <c r="A84" s="213" t="s">
        <v>384</v>
      </c>
      <c r="B84" s="211" t="s">
        <v>385</v>
      </c>
      <c r="C84" s="175" t="s">
        <v>356</v>
      </c>
      <c r="D84" s="217" t="s">
        <v>357</v>
      </c>
      <c r="E84" s="160" t="s">
        <v>369</v>
      </c>
      <c r="F84" s="161" t="s">
        <v>386</v>
      </c>
      <c r="G84" s="169" t="s">
        <v>386</v>
      </c>
    </row>
    <row r="85" spans="1:7" ht="27.6">
      <c r="A85" s="213" t="s">
        <v>361</v>
      </c>
      <c r="B85" s="211" t="s">
        <v>362</v>
      </c>
      <c r="C85" s="175" t="s">
        <v>356</v>
      </c>
      <c r="D85" s="217" t="s">
        <v>363</v>
      </c>
      <c r="E85" s="160" t="s">
        <v>387</v>
      </c>
      <c r="F85" s="161" t="s">
        <v>365</v>
      </c>
      <c r="G85" s="169" t="s">
        <v>388</v>
      </c>
    </row>
    <row r="86" spans="1:7" ht="27.6">
      <c r="A86" s="213" t="s">
        <v>371</v>
      </c>
      <c r="B86" s="211" t="s">
        <v>346</v>
      </c>
      <c r="C86" s="175" t="s">
        <v>356</v>
      </c>
      <c r="D86" s="217" t="s">
        <v>293</v>
      </c>
      <c r="E86" s="160" t="s">
        <v>389</v>
      </c>
      <c r="F86" s="161" t="s">
        <v>373</v>
      </c>
      <c r="G86" s="169" t="s">
        <v>390</v>
      </c>
    </row>
    <row r="87" spans="1:7" ht="27.6">
      <c r="A87" s="213" t="s">
        <v>375</v>
      </c>
      <c r="B87" s="211" t="s">
        <v>376</v>
      </c>
      <c r="C87" s="175" t="s">
        <v>356</v>
      </c>
      <c r="D87" s="217" t="s">
        <v>293</v>
      </c>
      <c r="E87" s="160" t="s">
        <v>389</v>
      </c>
      <c r="F87" s="161" t="s">
        <v>377</v>
      </c>
      <c r="G87" s="169" t="s">
        <v>391</v>
      </c>
    </row>
    <row r="88" spans="1:7">
      <c r="A88" s="411"/>
      <c r="B88" s="412"/>
      <c r="C88" s="412"/>
      <c r="D88" s="412"/>
      <c r="E88" s="413"/>
      <c r="F88" s="202" t="s">
        <v>295</v>
      </c>
      <c r="G88" s="203">
        <v>46.39</v>
      </c>
    </row>
    <row r="89" spans="1:7">
      <c r="A89" s="399" t="s">
        <v>713</v>
      </c>
      <c r="B89" s="400"/>
      <c r="C89" s="400"/>
      <c r="D89" s="400"/>
      <c r="E89" s="400"/>
      <c r="F89" s="400"/>
      <c r="G89" s="401"/>
    </row>
    <row r="90" spans="1:7">
      <c r="A90" s="397" t="s">
        <v>274</v>
      </c>
      <c r="B90" s="398"/>
      <c r="C90" s="171" t="s">
        <v>275</v>
      </c>
      <c r="D90" s="171" t="s">
        <v>5</v>
      </c>
      <c r="E90" s="171" t="s">
        <v>276</v>
      </c>
      <c r="F90" s="171" t="s">
        <v>277</v>
      </c>
      <c r="G90" s="172" t="s">
        <v>11</v>
      </c>
    </row>
    <row r="91" spans="1:7" ht="27.6">
      <c r="A91" s="213" t="s">
        <v>354</v>
      </c>
      <c r="B91" s="211" t="s">
        <v>355</v>
      </c>
      <c r="C91" s="175" t="s">
        <v>356</v>
      </c>
      <c r="D91" s="217" t="s">
        <v>357</v>
      </c>
      <c r="E91" s="160" t="s">
        <v>392</v>
      </c>
      <c r="F91" s="161" t="s">
        <v>359</v>
      </c>
      <c r="G91" s="169" t="s">
        <v>393</v>
      </c>
    </row>
    <row r="92" spans="1:7" ht="41.4">
      <c r="A92" s="213" t="s">
        <v>394</v>
      </c>
      <c r="B92" s="211" t="s">
        <v>395</v>
      </c>
      <c r="C92" s="175" t="s">
        <v>356</v>
      </c>
      <c r="D92" s="217" t="s">
        <v>357</v>
      </c>
      <c r="E92" s="160" t="s">
        <v>369</v>
      </c>
      <c r="F92" s="161" t="s">
        <v>396</v>
      </c>
      <c r="G92" s="169" t="s">
        <v>396</v>
      </c>
    </row>
    <row r="93" spans="1:7" ht="27.6">
      <c r="A93" s="213" t="s">
        <v>371</v>
      </c>
      <c r="B93" s="211" t="s">
        <v>346</v>
      </c>
      <c r="C93" s="175" t="s">
        <v>356</v>
      </c>
      <c r="D93" s="217" t="s">
        <v>293</v>
      </c>
      <c r="E93" s="160" t="s">
        <v>397</v>
      </c>
      <c r="F93" s="161" t="s">
        <v>373</v>
      </c>
      <c r="G93" s="169" t="s">
        <v>398</v>
      </c>
    </row>
    <row r="94" spans="1:7" ht="27.6">
      <c r="A94" s="213" t="s">
        <v>375</v>
      </c>
      <c r="B94" s="211" t="s">
        <v>376</v>
      </c>
      <c r="C94" s="175" t="s">
        <v>356</v>
      </c>
      <c r="D94" s="217" t="s">
        <v>293</v>
      </c>
      <c r="E94" s="160" t="s">
        <v>397</v>
      </c>
      <c r="F94" s="161" t="s">
        <v>377</v>
      </c>
      <c r="G94" s="169" t="s">
        <v>399</v>
      </c>
    </row>
    <row r="95" spans="1:7">
      <c r="A95" s="411"/>
      <c r="B95" s="412"/>
      <c r="C95" s="412"/>
      <c r="D95" s="412"/>
      <c r="E95" s="396"/>
      <c r="F95" s="186" t="s">
        <v>295</v>
      </c>
      <c r="G95" s="187">
        <v>234.89</v>
      </c>
    </row>
    <row r="96" spans="1:7" ht="31.95" customHeight="1">
      <c r="A96" s="399" t="s">
        <v>714</v>
      </c>
      <c r="B96" s="400"/>
      <c r="C96" s="400"/>
      <c r="D96" s="400"/>
      <c r="E96" s="400"/>
      <c r="F96" s="400"/>
      <c r="G96" s="401"/>
    </row>
    <row r="97" spans="1:7">
      <c r="A97" s="397" t="s">
        <v>274</v>
      </c>
      <c r="B97" s="398"/>
      <c r="C97" s="171" t="s">
        <v>275</v>
      </c>
      <c r="D97" s="171" t="s">
        <v>5</v>
      </c>
      <c r="E97" s="171" t="s">
        <v>276</v>
      </c>
      <c r="F97" s="171" t="s">
        <v>277</v>
      </c>
      <c r="G97" s="172" t="s">
        <v>11</v>
      </c>
    </row>
    <row r="98" spans="1:7" ht="27.6">
      <c r="A98" s="213" t="s">
        <v>354</v>
      </c>
      <c r="B98" s="211" t="s">
        <v>355</v>
      </c>
      <c r="C98" s="175" t="s">
        <v>356</v>
      </c>
      <c r="D98" s="217" t="s">
        <v>357</v>
      </c>
      <c r="E98" s="160" t="s">
        <v>392</v>
      </c>
      <c r="F98" s="161" t="s">
        <v>359</v>
      </c>
      <c r="G98" s="169" t="s">
        <v>393</v>
      </c>
    </row>
    <row r="99" spans="1:7" ht="27.6">
      <c r="A99" s="213" t="s">
        <v>400</v>
      </c>
      <c r="B99" s="211" t="s">
        <v>401</v>
      </c>
      <c r="C99" s="175" t="s">
        <v>356</v>
      </c>
      <c r="D99" s="217" t="s">
        <v>357</v>
      </c>
      <c r="E99" s="160" t="s">
        <v>369</v>
      </c>
      <c r="F99" s="161" t="s">
        <v>402</v>
      </c>
      <c r="G99" s="169" t="s">
        <v>402</v>
      </c>
    </row>
    <row r="100" spans="1:7" ht="27.6">
      <c r="A100" s="213" t="s">
        <v>371</v>
      </c>
      <c r="B100" s="211" t="s">
        <v>346</v>
      </c>
      <c r="C100" s="175" t="s">
        <v>356</v>
      </c>
      <c r="D100" s="217" t="s">
        <v>293</v>
      </c>
      <c r="E100" s="160" t="s">
        <v>397</v>
      </c>
      <c r="F100" s="161" t="s">
        <v>373</v>
      </c>
      <c r="G100" s="169" t="s">
        <v>398</v>
      </c>
    </row>
    <row r="101" spans="1:7" ht="27.6">
      <c r="A101" s="213" t="s">
        <v>375</v>
      </c>
      <c r="B101" s="211" t="s">
        <v>376</v>
      </c>
      <c r="C101" s="175" t="s">
        <v>356</v>
      </c>
      <c r="D101" s="217" t="s">
        <v>293</v>
      </c>
      <c r="E101" s="160" t="s">
        <v>397</v>
      </c>
      <c r="F101" s="161" t="s">
        <v>377</v>
      </c>
      <c r="G101" s="169" t="s">
        <v>399</v>
      </c>
    </row>
    <row r="102" spans="1:7">
      <c r="A102" s="218"/>
      <c r="B102" s="189"/>
      <c r="C102" s="189"/>
      <c r="D102" s="189"/>
      <c r="E102" s="189"/>
      <c r="F102" s="202" t="s">
        <v>295</v>
      </c>
      <c r="G102" s="203">
        <v>80.39</v>
      </c>
    </row>
    <row r="103" spans="1:7">
      <c r="A103" s="399" t="s">
        <v>716</v>
      </c>
      <c r="B103" s="400"/>
      <c r="C103" s="400"/>
      <c r="D103" s="400"/>
      <c r="E103" s="400"/>
      <c r="F103" s="400"/>
      <c r="G103" s="401"/>
    </row>
    <row r="104" spans="1:7">
      <c r="A104" s="397" t="s">
        <v>274</v>
      </c>
      <c r="B104" s="398"/>
      <c r="C104" s="171" t="s">
        <v>275</v>
      </c>
      <c r="D104" s="171" t="s">
        <v>5</v>
      </c>
      <c r="E104" s="171" t="s">
        <v>276</v>
      </c>
      <c r="F104" s="171" t="s">
        <v>277</v>
      </c>
      <c r="G104" s="172" t="s">
        <v>11</v>
      </c>
    </row>
    <row r="105" spans="1:7" ht="27.6">
      <c r="A105" s="218" t="s">
        <v>403</v>
      </c>
      <c r="B105" s="215" t="s">
        <v>60</v>
      </c>
      <c r="C105" s="175" t="s">
        <v>280</v>
      </c>
      <c r="D105" s="175" t="s">
        <v>307</v>
      </c>
      <c r="E105" s="191">
        <v>1</v>
      </c>
      <c r="F105" s="192">
        <v>3.66</v>
      </c>
      <c r="G105" s="193">
        <v>3.66</v>
      </c>
    </row>
    <row r="106" spans="1:7">
      <c r="A106" s="394"/>
      <c r="B106" s="395"/>
      <c r="C106" s="395"/>
      <c r="D106" s="395"/>
      <c r="E106" s="396"/>
      <c r="F106" s="202" t="s">
        <v>295</v>
      </c>
      <c r="G106" s="203">
        <v>3.66</v>
      </c>
    </row>
    <row r="107" spans="1:7">
      <c r="A107" s="219"/>
      <c r="B107" s="220"/>
      <c r="C107" s="220"/>
      <c r="D107" s="220"/>
      <c r="E107" s="220"/>
      <c r="F107" s="221"/>
      <c r="G107" s="222"/>
    </row>
    <row r="108" spans="1:7">
      <c r="A108" s="399" t="s">
        <v>717</v>
      </c>
      <c r="B108" s="400"/>
      <c r="C108" s="400"/>
      <c r="D108" s="400"/>
      <c r="E108" s="400"/>
      <c r="F108" s="400"/>
      <c r="G108" s="401"/>
    </row>
    <row r="109" spans="1:7">
      <c r="A109" s="397" t="s">
        <v>274</v>
      </c>
      <c r="B109" s="398"/>
      <c r="C109" s="171" t="s">
        <v>275</v>
      </c>
      <c r="D109" s="171" t="s">
        <v>5</v>
      </c>
      <c r="E109" s="171" t="s">
        <v>276</v>
      </c>
      <c r="F109" s="171" t="s">
        <v>277</v>
      </c>
      <c r="G109" s="172" t="s">
        <v>11</v>
      </c>
    </row>
    <row r="110" spans="1:7" ht="27.6">
      <c r="A110" s="213">
        <v>38200</v>
      </c>
      <c r="B110" s="211" t="s">
        <v>63</v>
      </c>
      <c r="C110" s="175" t="s">
        <v>356</v>
      </c>
      <c r="D110" s="217" t="s">
        <v>715</v>
      </c>
      <c r="E110" s="191">
        <v>1</v>
      </c>
      <c r="F110" s="161">
        <v>742.68</v>
      </c>
      <c r="G110" s="169">
        <v>742.68</v>
      </c>
    </row>
    <row r="111" spans="1:7">
      <c r="A111" s="218"/>
      <c r="B111" s="189"/>
      <c r="C111" s="189"/>
      <c r="D111" s="189"/>
      <c r="E111" s="189"/>
      <c r="F111" s="202" t="s">
        <v>295</v>
      </c>
      <c r="G111" s="203">
        <v>742.68</v>
      </c>
    </row>
    <row r="112" spans="1:7">
      <c r="A112" s="399" t="s">
        <v>732</v>
      </c>
      <c r="B112" s="400"/>
      <c r="C112" s="400"/>
      <c r="D112" s="400"/>
      <c r="E112" s="400"/>
      <c r="F112" s="400"/>
      <c r="G112" s="401"/>
    </row>
    <row r="113" spans="1:7">
      <c r="A113" s="397" t="s">
        <v>274</v>
      </c>
      <c r="B113" s="398"/>
      <c r="C113" s="171" t="s">
        <v>275</v>
      </c>
      <c r="D113" s="171" t="s">
        <v>5</v>
      </c>
      <c r="E113" s="171" t="s">
        <v>276</v>
      </c>
      <c r="F113" s="171" t="s">
        <v>277</v>
      </c>
      <c r="G113" s="172" t="s">
        <v>11</v>
      </c>
    </row>
    <row r="114" spans="1:7" ht="27.6">
      <c r="A114" s="213">
        <v>38200</v>
      </c>
      <c r="B114" s="211" t="s">
        <v>66</v>
      </c>
      <c r="C114" s="175" t="s">
        <v>356</v>
      </c>
      <c r="D114" s="217" t="s">
        <v>357</v>
      </c>
      <c r="E114" s="191">
        <v>1</v>
      </c>
      <c r="F114" s="161">
        <v>0.08</v>
      </c>
      <c r="G114" s="169">
        <v>0.08</v>
      </c>
    </row>
    <row r="115" spans="1:7">
      <c r="A115" s="218"/>
      <c r="B115" s="189"/>
      <c r="C115" s="189"/>
      <c r="D115" s="189"/>
      <c r="E115" s="189"/>
      <c r="F115" s="202" t="s">
        <v>295</v>
      </c>
      <c r="G115" s="203">
        <v>0.08</v>
      </c>
    </row>
    <row r="116" spans="1:7" ht="28.95" customHeight="1">
      <c r="A116" s="399" t="s">
        <v>404</v>
      </c>
      <c r="B116" s="400"/>
      <c r="C116" s="400"/>
      <c r="D116" s="400"/>
      <c r="E116" s="400"/>
      <c r="F116" s="400"/>
      <c r="G116" s="401"/>
    </row>
    <row r="117" spans="1:7">
      <c r="A117" s="397" t="s">
        <v>274</v>
      </c>
      <c r="B117" s="398"/>
      <c r="C117" s="171" t="s">
        <v>275</v>
      </c>
      <c r="D117" s="171" t="s">
        <v>5</v>
      </c>
      <c r="E117" s="171" t="s">
        <v>276</v>
      </c>
      <c r="F117" s="171" t="s">
        <v>277</v>
      </c>
      <c r="G117" s="172" t="s">
        <v>11</v>
      </c>
    </row>
    <row r="118" spans="1:7">
      <c r="A118" s="214" t="s">
        <v>405</v>
      </c>
      <c r="B118" s="215" t="s">
        <v>406</v>
      </c>
      <c r="C118" s="175" t="s">
        <v>356</v>
      </c>
      <c r="D118" s="175" t="s">
        <v>310</v>
      </c>
      <c r="E118" s="160" t="s">
        <v>407</v>
      </c>
      <c r="F118" s="161" t="s">
        <v>408</v>
      </c>
      <c r="G118" s="169" t="s">
        <v>409</v>
      </c>
    </row>
    <row r="119" spans="1:7" ht="27.6">
      <c r="A119" s="214" t="s">
        <v>410</v>
      </c>
      <c r="B119" s="215" t="s">
        <v>411</v>
      </c>
      <c r="C119" s="175" t="s">
        <v>356</v>
      </c>
      <c r="D119" s="175" t="s">
        <v>357</v>
      </c>
      <c r="E119" s="160" t="s">
        <v>369</v>
      </c>
      <c r="F119" s="161" t="s">
        <v>412</v>
      </c>
      <c r="G119" s="169" t="s">
        <v>412</v>
      </c>
    </row>
    <row r="120" spans="1:7" ht="55.2">
      <c r="A120" s="214" t="s">
        <v>413</v>
      </c>
      <c r="B120" s="215" t="s">
        <v>414</v>
      </c>
      <c r="C120" s="175" t="s">
        <v>356</v>
      </c>
      <c r="D120" s="175" t="s">
        <v>357</v>
      </c>
      <c r="E120" s="160" t="s">
        <v>369</v>
      </c>
      <c r="F120" s="161" t="s">
        <v>415</v>
      </c>
      <c r="G120" s="169" t="s">
        <v>415</v>
      </c>
    </row>
    <row r="121" spans="1:7" ht="82.8">
      <c r="A121" s="214" t="s">
        <v>416</v>
      </c>
      <c r="B121" s="215" t="s">
        <v>417</v>
      </c>
      <c r="C121" s="175" t="s">
        <v>356</v>
      </c>
      <c r="D121" s="175" t="s">
        <v>418</v>
      </c>
      <c r="E121" s="160" t="s">
        <v>419</v>
      </c>
      <c r="F121" s="161" t="s">
        <v>420</v>
      </c>
      <c r="G121" s="169" t="s">
        <v>421</v>
      </c>
    </row>
    <row r="122" spans="1:7" ht="27.6">
      <c r="A122" s="214" t="s">
        <v>422</v>
      </c>
      <c r="B122" s="215" t="s">
        <v>423</v>
      </c>
      <c r="C122" s="175" t="s">
        <v>356</v>
      </c>
      <c r="D122" s="175" t="s">
        <v>293</v>
      </c>
      <c r="E122" s="160" t="s">
        <v>424</v>
      </c>
      <c r="F122" s="161" t="s">
        <v>425</v>
      </c>
      <c r="G122" s="169" t="s">
        <v>426</v>
      </c>
    </row>
    <row r="123" spans="1:7">
      <c r="A123" s="214" t="s">
        <v>427</v>
      </c>
      <c r="B123" s="215" t="s">
        <v>347</v>
      </c>
      <c r="C123" s="175" t="s">
        <v>356</v>
      </c>
      <c r="D123" s="175" t="s">
        <v>293</v>
      </c>
      <c r="E123" s="160" t="s">
        <v>428</v>
      </c>
      <c r="F123" s="161" t="s">
        <v>429</v>
      </c>
      <c r="G123" s="169" t="s">
        <v>430</v>
      </c>
    </row>
    <row r="124" spans="1:7">
      <c r="A124" s="411"/>
      <c r="B124" s="412"/>
      <c r="C124" s="412"/>
      <c r="D124" s="412"/>
      <c r="E124" s="413"/>
      <c r="F124" s="202" t="s">
        <v>295</v>
      </c>
      <c r="G124" s="203">
        <v>2565.4499999999998</v>
      </c>
    </row>
    <row r="125" spans="1:7">
      <c r="A125" s="399" t="s">
        <v>431</v>
      </c>
      <c r="B125" s="400"/>
      <c r="C125" s="400"/>
      <c r="D125" s="400"/>
      <c r="E125" s="400"/>
      <c r="F125" s="400"/>
      <c r="G125" s="401"/>
    </row>
    <row r="126" spans="1:7">
      <c r="A126" s="397" t="s">
        <v>274</v>
      </c>
      <c r="B126" s="398"/>
      <c r="C126" s="171" t="s">
        <v>275</v>
      </c>
      <c r="D126" s="171" t="s">
        <v>5</v>
      </c>
      <c r="E126" s="171" t="s">
        <v>276</v>
      </c>
      <c r="F126" s="171" t="s">
        <v>277</v>
      </c>
      <c r="G126" s="172" t="s">
        <v>11</v>
      </c>
    </row>
    <row r="127" spans="1:7" ht="27.6">
      <c r="A127" s="214">
        <v>280007</v>
      </c>
      <c r="B127" s="215" t="s">
        <v>423</v>
      </c>
      <c r="C127" s="175" t="s">
        <v>280</v>
      </c>
      <c r="D127" s="175" t="s">
        <v>293</v>
      </c>
      <c r="E127" s="223">
        <v>0.04</v>
      </c>
      <c r="F127" s="192">
        <v>19.52</v>
      </c>
      <c r="G127" s="193">
        <f>E127*F127</f>
        <v>0.78080000000000005</v>
      </c>
    </row>
    <row r="128" spans="1:7">
      <c r="A128" s="214">
        <v>280014</v>
      </c>
      <c r="B128" s="215" t="s">
        <v>432</v>
      </c>
      <c r="C128" s="175" t="s">
        <v>280</v>
      </c>
      <c r="D128" s="175" t="s">
        <v>293</v>
      </c>
      <c r="E128" s="223">
        <v>0.08</v>
      </c>
      <c r="F128" s="192">
        <v>24.16</v>
      </c>
      <c r="G128" s="193">
        <f t="shared" ref="G128:G129" si="1">E128*F128</f>
        <v>1.9328000000000001</v>
      </c>
    </row>
    <row r="129" spans="1:7">
      <c r="A129" s="214" t="s">
        <v>433</v>
      </c>
      <c r="B129" s="215" t="s">
        <v>434</v>
      </c>
      <c r="C129" s="175" t="s">
        <v>280</v>
      </c>
      <c r="D129" s="175" t="s">
        <v>310</v>
      </c>
      <c r="E129" s="223">
        <v>1</v>
      </c>
      <c r="F129" s="192">
        <v>7.45</v>
      </c>
      <c r="G129" s="193">
        <f t="shared" si="1"/>
        <v>7.45</v>
      </c>
    </row>
    <row r="130" spans="1:7">
      <c r="A130" s="394"/>
      <c r="B130" s="395"/>
      <c r="C130" s="395"/>
      <c r="D130" s="395"/>
      <c r="E130" s="396"/>
      <c r="F130" s="202" t="s">
        <v>295</v>
      </c>
      <c r="G130" s="203">
        <f>'ORÇAMENTO SINTÉTICO'!H31</f>
        <v>10.16</v>
      </c>
    </row>
    <row r="131" spans="1:7">
      <c r="A131" s="399" t="s">
        <v>435</v>
      </c>
      <c r="B131" s="400"/>
      <c r="C131" s="400"/>
      <c r="D131" s="400"/>
      <c r="E131" s="400"/>
      <c r="F131" s="400"/>
      <c r="G131" s="401"/>
    </row>
    <row r="132" spans="1:7">
      <c r="A132" s="397" t="s">
        <v>274</v>
      </c>
      <c r="B132" s="398"/>
      <c r="C132" s="171" t="s">
        <v>275</v>
      </c>
      <c r="D132" s="171" t="s">
        <v>5</v>
      </c>
      <c r="E132" s="171" t="s">
        <v>276</v>
      </c>
      <c r="F132" s="171" t="s">
        <v>277</v>
      </c>
      <c r="G132" s="172" t="s">
        <v>11</v>
      </c>
    </row>
    <row r="133" spans="1:7" ht="40.950000000000003" customHeight="1">
      <c r="A133" s="214" t="s">
        <v>436</v>
      </c>
      <c r="B133" s="215" t="s">
        <v>437</v>
      </c>
      <c r="C133" s="175" t="s">
        <v>356</v>
      </c>
      <c r="D133" s="175" t="s">
        <v>357</v>
      </c>
      <c r="E133" s="160" t="s">
        <v>438</v>
      </c>
      <c r="F133" s="161" t="s">
        <v>718</v>
      </c>
      <c r="G133" s="169" t="s">
        <v>719</v>
      </c>
    </row>
    <row r="134" spans="1:7">
      <c r="A134" s="214" t="s">
        <v>439</v>
      </c>
      <c r="B134" s="215" t="s">
        <v>440</v>
      </c>
      <c r="C134" s="175" t="s">
        <v>356</v>
      </c>
      <c r="D134" s="175" t="s">
        <v>357</v>
      </c>
      <c r="E134" s="160" t="s">
        <v>369</v>
      </c>
      <c r="F134" s="161" t="s">
        <v>720</v>
      </c>
      <c r="G134" s="169" t="s">
        <v>720</v>
      </c>
    </row>
    <row r="135" spans="1:7" ht="27.6">
      <c r="A135" s="214" t="s">
        <v>422</v>
      </c>
      <c r="B135" s="215" t="s">
        <v>423</v>
      </c>
      <c r="C135" s="175" t="s">
        <v>356</v>
      </c>
      <c r="D135" s="175" t="s">
        <v>293</v>
      </c>
      <c r="E135" s="160" t="s">
        <v>441</v>
      </c>
      <c r="F135" s="161" t="s">
        <v>425</v>
      </c>
      <c r="G135" s="169" t="s">
        <v>721</v>
      </c>
    </row>
    <row r="136" spans="1:7">
      <c r="A136" s="214" t="s">
        <v>427</v>
      </c>
      <c r="B136" s="215" t="s">
        <v>347</v>
      </c>
      <c r="C136" s="175" t="s">
        <v>356</v>
      </c>
      <c r="D136" s="175" t="s">
        <v>293</v>
      </c>
      <c r="E136" s="160" t="s">
        <v>441</v>
      </c>
      <c r="F136" s="161" t="s">
        <v>429</v>
      </c>
      <c r="G136" s="169" t="s">
        <v>722</v>
      </c>
    </row>
    <row r="137" spans="1:7">
      <c r="A137" s="411"/>
      <c r="B137" s="412"/>
      <c r="C137" s="412"/>
      <c r="D137" s="412"/>
      <c r="E137" s="413"/>
      <c r="F137" s="202" t="s">
        <v>295</v>
      </c>
      <c r="G137" s="224">
        <f>'ORÇAMENTO SINTÉTICO'!H32</f>
        <v>57.66</v>
      </c>
    </row>
    <row r="138" spans="1:7">
      <c r="A138" s="399" t="s">
        <v>733</v>
      </c>
      <c r="B138" s="400"/>
      <c r="C138" s="400"/>
      <c r="D138" s="400"/>
      <c r="E138" s="400"/>
      <c r="F138" s="400"/>
      <c r="G138" s="401"/>
    </row>
    <row r="139" spans="1:7">
      <c r="A139" s="397" t="s">
        <v>274</v>
      </c>
      <c r="B139" s="398"/>
      <c r="C139" s="171" t="s">
        <v>275</v>
      </c>
      <c r="D139" s="171" t="s">
        <v>5</v>
      </c>
      <c r="E139" s="171" t="s">
        <v>276</v>
      </c>
      <c r="F139" s="171" t="s">
        <v>277</v>
      </c>
      <c r="G139" s="172" t="s">
        <v>11</v>
      </c>
    </row>
    <row r="140" spans="1:7" ht="27.6">
      <c r="A140" s="197" t="s">
        <v>442</v>
      </c>
      <c r="B140" s="204" t="s">
        <v>443</v>
      </c>
      <c r="C140" s="175" t="s">
        <v>280</v>
      </c>
      <c r="D140" s="205" t="s">
        <v>444</v>
      </c>
      <c r="E140" s="199">
        <v>1</v>
      </c>
      <c r="F140" s="207">
        <v>65.45</v>
      </c>
      <c r="G140" s="208">
        <f>F140*E140</f>
        <v>65.45</v>
      </c>
    </row>
    <row r="141" spans="1:7">
      <c r="A141" s="197">
        <v>280007</v>
      </c>
      <c r="B141" s="204" t="s">
        <v>352</v>
      </c>
      <c r="C141" s="175" t="s">
        <v>280</v>
      </c>
      <c r="D141" s="205" t="s">
        <v>293</v>
      </c>
      <c r="E141" s="199">
        <v>0.5</v>
      </c>
      <c r="F141" s="207">
        <v>19.52</v>
      </c>
      <c r="G141" s="208">
        <f t="shared" ref="G141:G142" si="2">F141*E141</f>
        <v>9.76</v>
      </c>
    </row>
    <row r="142" spans="1:7">
      <c r="A142" s="197">
        <v>280014</v>
      </c>
      <c r="B142" s="204" t="s">
        <v>347</v>
      </c>
      <c r="C142" s="175" t="s">
        <v>280</v>
      </c>
      <c r="D142" s="205" t="s">
        <v>293</v>
      </c>
      <c r="E142" s="199">
        <v>1</v>
      </c>
      <c r="F142" s="207">
        <v>24.16</v>
      </c>
      <c r="G142" s="208">
        <f t="shared" si="2"/>
        <v>24.16</v>
      </c>
    </row>
    <row r="143" spans="1:7">
      <c r="A143" s="394"/>
      <c r="B143" s="395"/>
      <c r="C143" s="395"/>
      <c r="D143" s="395"/>
      <c r="E143" s="396"/>
      <c r="F143" s="202" t="s">
        <v>295</v>
      </c>
      <c r="G143" s="225">
        <f>'ORÇAMENTO SINTÉTICO'!H33</f>
        <v>99.37</v>
      </c>
    </row>
    <row r="144" spans="1:7">
      <c r="A144" s="399" t="s">
        <v>734</v>
      </c>
      <c r="B144" s="400"/>
      <c r="C144" s="400"/>
      <c r="D144" s="400"/>
      <c r="E144" s="400"/>
      <c r="F144" s="400"/>
      <c r="G144" s="401"/>
    </row>
    <row r="145" spans="1:7">
      <c r="A145" s="397" t="s">
        <v>274</v>
      </c>
      <c r="B145" s="398"/>
      <c r="C145" s="171" t="s">
        <v>275</v>
      </c>
      <c r="D145" s="171" t="s">
        <v>5</v>
      </c>
      <c r="E145" s="171" t="s">
        <v>276</v>
      </c>
      <c r="F145" s="171" t="s">
        <v>277</v>
      </c>
      <c r="G145" s="172" t="s">
        <v>11</v>
      </c>
    </row>
    <row r="146" spans="1:7" ht="27.6">
      <c r="A146" s="210" t="s">
        <v>445</v>
      </c>
      <c r="B146" s="211" t="s">
        <v>446</v>
      </c>
      <c r="C146" s="175" t="s">
        <v>356</v>
      </c>
      <c r="D146" s="217" t="s">
        <v>310</v>
      </c>
      <c r="E146" s="160" t="s">
        <v>447</v>
      </c>
      <c r="F146" s="161" t="s">
        <v>723</v>
      </c>
      <c r="G146" s="169" t="s">
        <v>724</v>
      </c>
    </row>
    <row r="147" spans="1:7" ht="27.6">
      <c r="A147" s="213" t="s">
        <v>422</v>
      </c>
      <c r="B147" s="211" t="s">
        <v>423</v>
      </c>
      <c r="C147" s="175" t="s">
        <v>356</v>
      </c>
      <c r="D147" s="217" t="s">
        <v>293</v>
      </c>
      <c r="E147" s="160" t="s">
        <v>448</v>
      </c>
      <c r="F147" s="161" t="s">
        <v>425</v>
      </c>
      <c r="G147" s="169" t="s">
        <v>725</v>
      </c>
    </row>
    <row r="148" spans="1:7">
      <c r="A148" s="213" t="s">
        <v>427</v>
      </c>
      <c r="B148" s="211" t="s">
        <v>347</v>
      </c>
      <c r="C148" s="175" t="s">
        <v>356</v>
      </c>
      <c r="D148" s="217" t="s">
        <v>293</v>
      </c>
      <c r="E148" s="160" t="s">
        <v>448</v>
      </c>
      <c r="F148" s="161" t="s">
        <v>429</v>
      </c>
      <c r="G148" s="169" t="s">
        <v>509</v>
      </c>
    </row>
    <row r="149" spans="1:7">
      <c r="A149" s="226"/>
      <c r="B149" s="227"/>
      <c r="C149" s="227"/>
      <c r="D149" s="227"/>
      <c r="E149" s="228"/>
      <c r="F149" s="186" t="s">
        <v>295</v>
      </c>
      <c r="G149" s="187">
        <f>'ORÇAMENTO SINTÉTICO'!H34</f>
        <v>17.510000000000002</v>
      </c>
    </row>
    <row r="150" spans="1:7" ht="19.2" customHeight="1">
      <c r="A150" s="399" t="s">
        <v>735</v>
      </c>
      <c r="B150" s="400"/>
      <c r="C150" s="400"/>
      <c r="D150" s="400"/>
      <c r="E150" s="400"/>
      <c r="F150" s="400"/>
      <c r="G150" s="401"/>
    </row>
    <row r="151" spans="1:7">
      <c r="A151" s="397" t="s">
        <v>274</v>
      </c>
      <c r="B151" s="398"/>
      <c r="C151" s="171" t="s">
        <v>275</v>
      </c>
      <c r="D151" s="171" t="s">
        <v>5</v>
      </c>
      <c r="E151" s="171" t="s">
        <v>276</v>
      </c>
      <c r="F151" s="171" t="s">
        <v>277</v>
      </c>
      <c r="G151" s="172" t="s">
        <v>11</v>
      </c>
    </row>
    <row r="152" spans="1:7" ht="41.4">
      <c r="A152" s="210" t="s">
        <v>449</v>
      </c>
      <c r="B152" s="211" t="s">
        <v>450</v>
      </c>
      <c r="C152" s="175" t="s">
        <v>356</v>
      </c>
      <c r="D152" s="217" t="s">
        <v>357</v>
      </c>
      <c r="E152" s="160" t="s">
        <v>369</v>
      </c>
      <c r="F152" s="161" t="s">
        <v>726</v>
      </c>
      <c r="G152" s="169" t="s">
        <v>726</v>
      </c>
    </row>
    <row r="153" spans="1:7" ht="27.6">
      <c r="A153" s="213" t="s">
        <v>422</v>
      </c>
      <c r="B153" s="211" t="s">
        <v>423</v>
      </c>
      <c r="C153" s="175" t="s">
        <v>356</v>
      </c>
      <c r="D153" s="217" t="s">
        <v>293</v>
      </c>
      <c r="E153" s="160" t="s">
        <v>451</v>
      </c>
      <c r="F153" s="161" t="s">
        <v>425</v>
      </c>
      <c r="G153" s="169" t="s">
        <v>727</v>
      </c>
    </row>
    <row r="154" spans="1:7">
      <c r="A154" s="213" t="s">
        <v>427</v>
      </c>
      <c r="B154" s="211" t="s">
        <v>347</v>
      </c>
      <c r="C154" s="175" t="s">
        <v>356</v>
      </c>
      <c r="D154" s="217" t="s">
        <v>293</v>
      </c>
      <c r="E154" s="160" t="s">
        <v>451</v>
      </c>
      <c r="F154" s="161" t="s">
        <v>429</v>
      </c>
      <c r="G154" s="169" t="s">
        <v>728</v>
      </c>
    </row>
    <row r="155" spans="1:7">
      <c r="A155" s="226"/>
      <c r="B155" s="227"/>
      <c r="C155" s="227"/>
      <c r="D155" s="227"/>
      <c r="E155" s="228"/>
      <c r="F155" s="186" t="s">
        <v>295</v>
      </c>
      <c r="G155" s="187">
        <f>'ORÇAMENTO SINTÉTICO'!H35</f>
        <v>84.53</v>
      </c>
    </row>
    <row r="156" spans="1:7" ht="24.6" customHeight="1">
      <c r="A156" s="399" t="s">
        <v>736</v>
      </c>
      <c r="B156" s="400"/>
      <c r="C156" s="400"/>
      <c r="D156" s="400"/>
      <c r="E156" s="400"/>
      <c r="F156" s="400"/>
      <c r="G156" s="401"/>
    </row>
    <row r="157" spans="1:7">
      <c r="A157" s="397" t="s">
        <v>274</v>
      </c>
      <c r="B157" s="398"/>
      <c r="C157" s="171" t="s">
        <v>275</v>
      </c>
      <c r="D157" s="171" t="s">
        <v>5</v>
      </c>
      <c r="E157" s="171" t="s">
        <v>276</v>
      </c>
      <c r="F157" s="171" t="s">
        <v>277</v>
      </c>
      <c r="G157" s="172" t="s">
        <v>11</v>
      </c>
    </row>
    <row r="158" spans="1:7" ht="27.6">
      <c r="A158" s="210" t="s">
        <v>452</v>
      </c>
      <c r="B158" s="211" t="s">
        <v>453</v>
      </c>
      <c r="C158" s="175" t="s">
        <v>356</v>
      </c>
      <c r="D158" s="217" t="s">
        <v>357</v>
      </c>
      <c r="E158" s="160" t="s">
        <v>369</v>
      </c>
      <c r="F158" s="161" t="s">
        <v>729</v>
      </c>
      <c r="G158" s="169" t="s">
        <v>729</v>
      </c>
    </row>
    <row r="159" spans="1:7" ht="27.6">
      <c r="A159" s="210" t="s">
        <v>422</v>
      </c>
      <c r="B159" s="211" t="s">
        <v>423</v>
      </c>
      <c r="C159" s="175" t="s">
        <v>356</v>
      </c>
      <c r="D159" s="217" t="s">
        <v>293</v>
      </c>
      <c r="E159" s="160" t="s">
        <v>454</v>
      </c>
      <c r="F159" s="161" t="s">
        <v>425</v>
      </c>
      <c r="G159" s="169" t="s">
        <v>730</v>
      </c>
    </row>
    <row r="160" spans="1:7">
      <c r="A160" s="210" t="s">
        <v>427</v>
      </c>
      <c r="B160" s="211" t="s">
        <v>347</v>
      </c>
      <c r="C160" s="175" t="s">
        <v>356</v>
      </c>
      <c r="D160" s="217" t="s">
        <v>293</v>
      </c>
      <c r="E160" s="160" t="s">
        <v>455</v>
      </c>
      <c r="F160" s="161" t="s">
        <v>429</v>
      </c>
      <c r="G160" s="169" t="s">
        <v>731</v>
      </c>
    </row>
    <row r="161" spans="1:7">
      <c r="A161" s="411"/>
      <c r="B161" s="412"/>
      <c r="C161" s="412"/>
      <c r="D161" s="412"/>
      <c r="E161" s="396"/>
      <c r="F161" s="186" t="s">
        <v>295</v>
      </c>
      <c r="G161" s="187">
        <f>'ORÇAMENTO SINTÉTICO'!H36</f>
        <v>19.57</v>
      </c>
    </row>
    <row r="162" spans="1:7" ht="24.6" customHeight="1">
      <c r="A162" s="399" t="s">
        <v>900</v>
      </c>
      <c r="B162" s="400"/>
      <c r="C162" s="400"/>
      <c r="D162" s="400"/>
      <c r="E162" s="400"/>
      <c r="F162" s="400"/>
      <c r="G162" s="401"/>
    </row>
    <row r="163" spans="1:7">
      <c r="A163" s="397" t="s">
        <v>274</v>
      </c>
      <c r="B163" s="398"/>
      <c r="C163" s="171" t="s">
        <v>275</v>
      </c>
      <c r="D163" s="171" t="s">
        <v>5</v>
      </c>
      <c r="E163" s="171" t="s">
        <v>276</v>
      </c>
      <c r="F163" s="171" t="s">
        <v>277</v>
      </c>
      <c r="G163" s="172" t="s">
        <v>11</v>
      </c>
    </row>
    <row r="164" spans="1:7">
      <c r="A164" s="210" t="s">
        <v>427</v>
      </c>
      <c r="B164" s="211" t="s">
        <v>347</v>
      </c>
      <c r="C164" s="175" t="s">
        <v>280</v>
      </c>
      <c r="D164" s="217" t="s">
        <v>310</v>
      </c>
      <c r="E164" s="217">
        <v>0.5</v>
      </c>
      <c r="F164" s="161">
        <v>16.010000000000002</v>
      </c>
      <c r="G164" s="169">
        <f>E164*F164</f>
        <v>8.0050000000000008</v>
      </c>
    </row>
    <row r="165" spans="1:7">
      <c r="A165" s="411"/>
      <c r="B165" s="412"/>
      <c r="C165" s="412"/>
      <c r="D165" s="412"/>
      <c r="E165" s="396"/>
      <c r="F165" s="186" t="s">
        <v>295</v>
      </c>
      <c r="G165" s="187">
        <f>G164</f>
        <v>8.0050000000000008</v>
      </c>
    </row>
    <row r="166" spans="1:7">
      <c r="A166" s="399" t="s">
        <v>456</v>
      </c>
      <c r="B166" s="400"/>
      <c r="C166" s="400"/>
      <c r="D166" s="400"/>
      <c r="E166" s="400"/>
      <c r="F166" s="400"/>
      <c r="G166" s="401"/>
    </row>
    <row r="167" spans="1:7">
      <c r="A167" s="397" t="s">
        <v>274</v>
      </c>
      <c r="B167" s="398"/>
      <c r="C167" s="171" t="s">
        <v>275</v>
      </c>
      <c r="D167" s="171" t="s">
        <v>5</v>
      </c>
      <c r="E167" s="171" t="s">
        <v>276</v>
      </c>
      <c r="F167" s="171" t="s">
        <v>277</v>
      </c>
      <c r="G167" s="172" t="s">
        <v>11</v>
      </c>
    </row>
    <row r="168" spans="1:7">
      <c r="A168" s="214">
        <v>280026</v>
      </c>
      <c r="B168" s="189" t="s">
        <v>294</v>
      </c>
      <c r="C168" s="175" t="s">
        <v>280</v>
      </c>
      <c r="D168" s="175" t="s">
        <v>293</v>
      </c>
      <c r="E168" s="223">
        <v>4</v>
      </c>
      <c r="F168" s="192">
        <v>19.16</v>
      </c>
      <c r="G168" s="193">
        <v>76.64</v>
      </c>
    </row>
    <row r="169" spans="1:7">
      <c r="A169" s="394"/>
      <c r="B169" s="395"/>
      <c r="C169" s="395"/>
      <c r="D169" s="395"/>
      <c r="E169" s="396"/>
      <c r="F169" s="202" t="s">
        <v>295</v>
      </c>
      <c r="G169" s="203">
        <v>76.64</v>
      </c>
    </row>
    <row r="170" spans="1:7" ht="29.4" customHeight="1">
      <c r="A170" s="399" t="s">
        <v>457</v>
      </c>
      <c r="B170" s="400"/>
      <c r="C170" s="400"/>
      <c r="D170" s="400"/>
      <c r="E170" s="400"/>
      <c r="F170" s="400"/>
      <c r="G170" s="401"/>
    </row>
    <row r="171" spans="1:7">
      <c r="A171" s="397" t="s">
        <v>274</v>
      </c>
      <c r="B171" s="398"/>
      <c r="C171" s="171" t="s">
        <v>275</v>
      </c>
      <c r="D171" s="171" t="s">
        <v>5</v>
      </c>
      <c r="E171" s="171" t="s">
        <v>276</v>
      </c>
      <c r="F171" s="171" t="s">
        <v>277</v>
      </c>
      <c r="G171" s="172" t="s">
        <v>11</v>
      </c>
    </row>
    <row r="172" spans="1:7" ht="27.6">
      <c r="A172" s="213" t="s">
        <v>458</v>
      </c>
      <c r="B172" s="211" t="s">
        <v>459</v>
      </c>
      <c r="C172" s="175" t="s">
        <v>356</v>
      </c>
      <c r="D172" s="217" t="s">
        <v>323</v>
      </c>
      <c r="E172" s="159" t="s">
        <v>460</v>
      </c>
      <c r="F172" s="159" t="s">
        <v>737</v>
      </c>
      <c r="G172" s="168" t="s">
        <v>738</v>
      </c>
    </row>
    <row r="173" spans="1:7">
      <c r="A173" s="213" t="s">
        <v>461</v>
      </c>
      <c r="B173" s="211" t="s">
        <v>462</v>
      </c>
      <c r="C173" s="175" t="s">
        <v>356</v>
      </c>
      <c r="D173" s="217" t="s">
        <v>293</v>
      </c>
      <c r="E173" s="159" t="s">
        <v>463</v>
      </c>
      <c r="F173" s="159" t="s">
        <v>739</v>
      </c>
      <c r="G173" s="168" t="s">
        <v>740</v>
      </c>
    </row>
    <row r="174" spans="1:7">
      <c r="A174" s="213" t="s">
        <v>304</v>
      </c>
      <c r="B174" s="211" t="s">
        <v>294</v>
      </c>
      <c r="C174" s="175" t="s">
        <v>356</v>
      </c>
      <c r="D174" s="217" t="s">
        <v>293</v>
      </c>
      <c r="E174" s="159" t="s">
        <v>464</v>
      </c>
      <c r="F174" s="159" t="s">
        <v>741</v>
      </c>
      <c r="G174" s="168" t="s">
        <v>742</v>
      </c>
    </row>
    <row r="175" spans="1:7" ht="55.2">
      <c r="A175" s="213" t="s">
        <v>465</v>
      </c>
      <c r="B175" s="211" t="s">
        <v>466</v>
      </c>
      <c r="C175" s="175" t="s">
        <v>356</v>
      </c>
      <c r="D175" s="217" t="s">
        <v>418</v>
      </c>
      <c r="E175" s="159" t="s">
        <v>467</v>
      </c>
      <c r="F175" s="159" t="s">
        <v>743</v>
      </c>
      <c r="G175" s="168" t="s">
        <v>744</v>
      </c>
    </row>
    <row r="176" spans="1:7" ht="55.2">
      <c r="A176" s="213" t="s">
        <v>468</v>
      </c>
      <c r="B176" s="211" t="s">
        <v>469</v>
      </c>
      <c r="C176" s="175" t="s">
        <v>356</v>
      </c>
      <c r="D176" s="217" t="s">
        <v>470</v>
      </c>
      <c r="E176" s="159" t="s">
        <v>471</v>
      </c>
      <c r="F176" s="159" t="s">
        <v>472</v>
      </c>
      <c r="G176" s="168" t="s">
        <v>745</v>
      </c>
    </row>
    <row r="177" spans="1:7">
      <c r="A177" s="394"/>
      <c r="B177" s="395"/>
      <c r="C177" s="395"/>
      <c r="D177" s="395"/>
      <c r="E177" s="396"/>
      <c r="F177" s="186" t="s">
        <v>295</v>
      </c>
      <c r="G177" s="187">
        <f>'ORÇAMENTO SINTÉTICO'!H41</f>
        <v>246.25</v>
      </c>
    </row>
    <row r="178" spans="1:7">
      <c r="A178" s="399" t="s">
        <v>473</v>
      </c>
      <c r="B178" s="400"/>
      <c r="C178" s="400"/>
      <c r="D178" s="400"/>
      <c r="E178" s="400"/>
      <c r="F178" s="400"/>
      <c r="G178" s="401"/>
    </row>
    <row r="179" spans="1:7">
      <c r="A179" s="397" t="s">
        <v>274</v>
      </c>
      <c r="B179" s="398"/>
      <c r="C179" s="171" t="s">
        <v>275</v>
      </c>
      <c r="D179" s="171" t="s">
        <v>5</v>
      </c>
      <c r="E179" s="171" t="s">
        <v>276</v>
      </c>
      <c r="F179" s="171" t="s">
        <v>277</v>
      </c>
      <c r="G179" s="172" t="s">
        <v>11</v>
      </c>
    </row>
    <row r="180" spans="1:7" ht="41.4">
      <c r="A180" s="213" t="s">
        <v>474</v>
      </c>
      <c r="B180" s="211" t="s">
        <v>475</v>
      </c>
      <c r="C180" s="175" t="s">
        <v>356</v>
      </c>
      <c r="D180" s="217" t="s">
        <v>323</v>
      </c>
      <c r="E180" s="161" t="s">
        <v>476</v>
      </c>
      <c r="F180" s="161" t="s">
        <v>746</v>
      </c>
      <c r="G180" s="169" t="s">
        <v>747</v>
      </c>
    </row>
    <row r="181" spans="1:7">
      <c r="A181" s="213" t="s">
        <v>461</v>
      </c>
      <c r="B181" s="211" t="s">
        <v>462</v>
      </c>
      <c r="C181" s="175" t="s">
        <v>356</v>
      </c>
      <c r="D181" s="217" t="s">
        <v>293</v>
      </c>
      <c r="E181" s="161" t="s">
        <v>477</v>
      </c>
      <c r="F181" s="161" t="s">
        <v>739</v>
      </c>
      <c r="G181" s="169" t="s">
        <v>748</v>
      </c>
    </row>
    <row r="182" spans="1:7">
      <c r="A182" s="213" t="s">
        <v>304</v>
      </c>
      <c r="B182" s="211" t="s">
        <v>294</v>
      </c>
      <c r="C182" s="175" t="s">
        <v>356</v>
      </c>
      <c r="D182" s="217" t="s">
        <v>293</v>
      </c>
      <c r="E182" s="161" t="s">
        <v>478</v>
      </c>
      <c r="F182" s="161" t="s">
        <v>741</v>
      </c>
      <c r="G182" s="169" t="s">
        <v>749</v>
      </c>
    </row>
    <row r="183" spans="1:7" ht="41.4">
      <c r="A183" s="213" t="s">
        <v>479</v>
      </c>
      <c r="B183" s="211" t="s">
        <v>480</v>
      </c>
      <c r="C183" s="175" t="s">
        <v>356</v>
      </c>
      <c r="D183" s="217" t="s">
        <v>418</v>
      </c>
      <c r="E183" s="161" t="s">
        <v>481</v>
      </c>
      <c r="F183" s="161" t="s">
        <v>750</v>
      </c>
      <c r="G183" s="169" t="s">
        <v>751</v>
      </c>
    </row>
    <row r="184" spans="1:7" ht="41.4">
      <c r="A184" s="213" t="s">
        <v>482</v>
      </c>
      <c r="B184" s="211" t="s">
        <v>483</v>
      </c>
      <c r="C184" s="175" t="s">
        <v>356</v>
      </c>
      <c r="D184" s="217" t="s">
        <v>470</v>
      </c>
      <c r="E184" s="161" t="s">
        <v>484</v>
      </c>
      <c r="F184" s="161" t="s">
        <v>752</v>
      </c>
      <c r="G184" s="169" t="s">
        <v>753</v>
      </c>
    </row>
    <row r="185" spans="1:7" ht="55.2">
      <c r="A185" s="213" t="s">
        <v>485</v>
      </c>
      <c r="B185" s="211" t="s">
        <v>486</v>
      </c>
      <c r="C185" s="175" t="s">
        <v>356</v>
      </c>
      <c r="D185" s="217" t="s">
        <v>323</v>
      </c>
      <c r="E185" s="161" t="s">
        <v>487</v>
      </c>
      <c r="F185" s="161" t="s">
        <v>754</v>
      </c>
      <c r="G185" s="169" t="s">
        <v>755</v>
      </c>
    </row>
    <row r="186" spans="1:7">
      <c r="A186" s="411"/>
      <c r="B186" s="412"/>
      <c r="C186" s="412"/>
      <c r="D186" s="412"/>
      <c r="E186" s="396"/>
      <c r="F186" s="186" t="s">
        <v>295</v>
      </c>
      <c r="G186" s="187">
        <f>'ORÇAMENTO SINTÉTICO'!H43</f>
        <v>716.08</v>
      </c>
    </row>
    <row r="187" spans="1:7">
      <c r="A187" s="399" t="s">
        <v>488</v>
      </c>
      <c r="B187" s="400"/>
      <c r="C187" s="400"/>
      <c r="D187" s="400"/>
      <c r="E187" s="400"/>
      <c r="F187" s="400"/>
      <c r="G187" s="401"/>
    </row>
    <row r="188" spans="1:7">
      <c r="A188" s="397" t="s">
        <v>274</v>
      </c>
      <c r="B188" s="398"/>
      <c r="C188" s="171" t="s">
        <v>275</v>
      </c>
      <c r="D188" s="171" t="s">
        <v>5</v>
      </c>
      <c r="E188" s="171" t="s">
        <v>276</v>
      </c>
      <c r="F188" s="171" t="s">
        <v>277</v>
      </c>
      <c r="G188" s="172" t="s">
        <v>11</v>
      </c>
    </row>
    <row r="189" spans="1:7">
      <c r="A189" s="214">
        <v>50036</v>
      </c>
      <c r="B189" s="189" t="s">
        <v>489</v>
      </c>
      <c r="C189" s="175" t="s">
        <v>280</v>
      </c>
      <c r="D189" s="175" t="s">
        <v>300</v>
      </c>
      <c r="E189" s="191">
        <v>12</v>
      </c>
      <c r="F189" s="192">
        <v>135.36000000000001</v>
      </c>
      <c r="G189" s="193">
        <f>E189*F189</f>
        <v>1624.3200000000002</v>
      </c>
    </row>
    <row r="190" spans="1:7">
      <c r="A190" s="214">
        <v>50037</v>
      </c>
      <c r="B190" s="189" t="s">
        <v>490</v>
      </c>
      <c r="C190" s="175" t="s">
        <v>280</v>
      </c>
      <c r="D190" s="175" t="s">
        <v>300</v>
      </c>
      <c r="E190" s="191">
        <v>12</v>
      </c>
      <c r="F190" s="192">
        <v>5.75</v>
      </c>
      <c r="G190" s="193">
        <f t="shared" ref="G190:G192" si="3">E190*F190</f>
        <v>69</v>
      </c>
    </row>
    <row r="191" spans="1:7">
      <c r="A191" s="214">
        <v>50038</v>
      </c>
      <c r="B191" s="189" t="s">
        <v>491</v>
      </c>
      <c r="C191" s="175" t="s">
        <v>280</v>
      </c>
      <c r="D191" s="175" t="s">
        <v>286</v>
      </c>
      <c r="E191" s="191">
        <v>80</v>
      </c>
      <c r="F191" s="192">
        <v>15.87</v>
      </c>
      <c r="G191" s="193">
        <f t="shared" si="3"/>
        <v>1269.5999999999999</v>
      </c>
    </row>
    <row r="192" spans="1:7" ht="27.6">
      <c r="A192" s="214">
        <v>50259</v>
      </c>
      <c r="B192" s="215" t="s">
        <v>492</v>
      </c>
      <c r="C192" s="175" t="s">
        <v>280</v>
      </c>
      <c r="D192" s="175" t="s">
        <v>323</v>
      </c>
      <c r="E192" s="191">
        <v>1</v>
      </c>
      <c r="F192" s="192">
        <v>932.63</v>
      </c>
      <c r="G192" s="193">
        <f t="shared" si="3"/>
        <v>932.63</v>
      </c>
    </row>
    <row r="193" spans="1:7">
      <c r="A193" s="394"/>
      <c r="B193" s="395"/>
      <c r="C193" s="395"/>
      <c r="D193" s="395"/>
      <c r="E193" s="396"/>
      <c r="F193" s="202" t="s">
        <v>295</v>
      </c>
      <c r="G193" s="203">
        <f>SUM(G189:G192)</f>
        <v>3895.55</v>
      </c>
    </row>
    <row r="194" spans="1:7">
      <c r="A194" s="399" t="s">
        <v>493</v>
      </c>
      <c r="B194" s="400"/>
      <c r="C194" s="400"/>
      <c r="D194" s="400"/>
      <c r="E194" s="400"/>
      <c r="F194" s="400"/>
      <c r="G194" s="401"/>
    </row>
    <row r="195" spans="1:7">
      <c r="A195" s="397" t="s">
        <v>274</v>
      </c>
      <c r="B195" s="398"/>
      <c r="C195" s="171" t="s">
        <v>275</v>
      </c>
      <c r="D195" s="171" t="s">
        <v>5</v>
      </c>
      <c r="E195" s="171" t="s">
        <v>276</v>
      </c>
      <c r="F195" s="171" t="s">
        <v>277</v>
      </c>
      <c r="G195" s="172" t="s">
        <v>11</v>
      </c>
    </row>
    <row r="196" spans="1:7">
      <c r="A196" s="218" t="s">
        <v>494</v>
      </c>
      <c r="B196" s="189" t="s">
        <v>495</v>
      </c>
      <c r="C196" s="175" t="s">
        <v>280</v>
      </c>
      <c r="D196" s="175" t="s">
        <v>307</v>
      </c>
      <c r="E196" s="191">
        <v>37</v>
      </c>
      <c r="F196" s="192">
        <v>1.02</v>
      </c>
      <c r="G196" s="193">
        <f>E196*F196</f>
        <v>37.74</v>
      </c>
    </row>
    <row r="197" spans="1:7">
      <c r="A197" s="214">
        <v>110764</v>
      </c>
      <c r="B197" s="189" t="s">
        <v>496</v>
      </c>
      <c r="C197" s="175" t="s">
        <v>280</v>
      </c>
      <c r="D197" s="175" t="s">
        <v>323</v>
      </c>
      <c r="E197" s="191">
        <v>0.02</v>
      </c>
      <c r="F197" s="192">
        <v>505.01</v>
      </c>
      <c r="G197" s="193">
        <f t="shared" ref="G197:G199" si="4">E197*F197</f>
        <v>10.100199999999999</v>
      </c>
    </row>
    <row r="198" spans="1:7">
      <c r="A198" s="214">
        <v>280023</v>
      </c>
      <c r="B198" s="189" t="s">
        <v>462</v>
      </c>
      <c r="C198" s="175" t="s">
        <v>280</v>
      </c>
      <c r="D198" s="175" t="s">
        <v>293</v>
      </c>
      <c r="E198" s="191">
        <v>2</v>
      </c>
      <c r="F198" s="192">
        <v>23.9</v>
      </c>
      <c r="G198" s="193">
        <f t="shared" si="4"/>
        <v>47.8</v>
      </c>
    </row>
    <row r="199" spans="1:7">
      <c r="A199" s="214">
        <v>280026</v>
      </c>
      <c r="B199" s="189" t="s">
        <v>294</v>
      </c>
      <c r="C199" s="175" t="s">
        <v>280</v>
      </c>
      <c r="D199" s="175" t="s">
        <v>293</v>
      </c>
      <c r="E199" s="191">
        <v>1</v>
      </c>
      <c r="F199" s="189">
        <v>19.16</v>
      </c>
      <c r="G199" s="193">
        <f t="shared" si="4"/>
        <v>19.16</v>
      </c>
    </row>
    <row r="200" spans="1:7">
      <c r="A200" s="394"/>
      <c r="B200" s="395"/>
      <c r="C200" s="395"/>
      <c r="D200" s="395"/>
      <c r="E200" s="396"/>
      <c r="F200" s="202" t="s">
        <v>295</v>
      </c>
      <c r="G200" s="203">
        <f>SUM(G196:G199)</f>
        <v>114.80019999999999</v>
      </c>
    </row>
    <row r="201" spans="1:7">
      <c r="A201" s="399" t="s">
        <v>497</v>
      </c>
      <c r="B201" s="400"/>
      <c r="C201" s="400"/>
      <c r="D201" s="400"/>
      <c r="E201" s="400"/>
      <c r="F201" s="400"/>
      <c r="G201" s="401"/>
    </row>
    <row r="202" spans="1:7">
      <c r="A202" s="397" t="s">
        <v>274</v>
      </c>
      <c r="B202" s="398"/>
      <c r="C202" s="171" t="s">
        <v>275</v>
      </c>
      <c r="D202" s="171" t="s">
        <v>5</v>
      </c>
      <c r="E202" s="171" t="s">
        <v>276</v>
      </c>
      <c r="F202" s="171" t="s">
        <v>277</v>
      </c>
      <c r="G202" s="172" t="s">
        <v>11</v>
      </c>
    </row>
    <row r="203" spans="1:7">
      <c r="A203" s="214">
        <v>110248</v>
      </c>
      <c r="B203" s="189" t="s">
        <v>498</v>
      </c>
      <c r="C203" s="175" t="s">
        <v>280</v>
      </c>
      <c r="D203" s="175" t="s">
        <v>323</v>
      </c>
      <c r="E203" s="191">
        <v>7.0000000000000001E-3</v>
      </c>
      <c r="F203" s="192">
        <v>766.2</v>
      </c>
      <c r="G203" s="193">
        <f t="shared" ref="G203:G205" si="5">E203*F203</f>
        <v>5.3634000000000004</v>
      </c>
    </row>
    <row r="204" spans="1:7">
      <c r="A204" s="214">
        <v>280023</v>
      </c>
      <c r="B204" s="189" t="s">
        <v>462</v>
      </c>
      <c r="C204" s="175" t="s">
        <v>280</v>
      </c>
      <c r="D204" s="175" t="s">
        <v>293</v>
      </c>
      <c r="E204" s="191">
        <v>0.2</v>
      </c>
      <c r="F204" s="192">
        <v>23.9</v>
      </c>
      <c r="G204" s="193">
        <f t="shared" si="5"/>
        <v>4.78</v>
      </c>
    </row>
    <row r="205" spans="1:7">
      <c r="A205" s="214">
        <v>280026</v>
      </c>
      <c r="B205" s="189" t="s">
        <v>294</v>
      </c>
      <c r="C205" s="175" t="s">
        <v>280</v>
      </c>
      <c r="D205" s="175" t="s">
        <v>293</v>
      </c>
      <c r="E205" s="191">
        <v>0.2</v>
      </c>
      <c r="F205" s="192">
        <v>19.16</v>
      </c>
      <c r="G205" s="193">
        <f t="shared" si="5"/>
        <v>3.8320000000000003</v>
      </c>
    </row>
    <row r="206" spans="1:7">
      <c r="A206" s="394"/>
      <c r="B206" s="395"/>
      <c r="C206" s="395"/>
      <c r="D206" s="395"/>
      <c r="E206" s="396"/>
      <c r="F206" s="202" t="s">
        <v>295</v>
      </c>
      <c r="G206" s="203">
        <f>'ORÇAMENTO SINTÉTICO'!H49</f>
        <v>13.97</v>
      </c>
    </row>
    <row r="207" spans="1:7">
      <c r="A207" s="399" t="s">
        <v>499</v>
      </c>
      <c r="B207" s="400"/>
      <c r="C207" s="400"/>
      <c r="D207" s="400"/>
      <c r="E207" s="400"/>
      <c r="F207" s="400"/>
      <c r="G207" s="401"/>
    </row>
    <row r="208" spans="1:7">
      <c r="A208" s="397" t="s">
        <v>274</v>
      </c>
      <c r="B208" s="398"/>
      <c r="C208" s="171" t="s">
        <v>275</v>
      </c>
      <c r="D208" s="171" t="s">
        <v>5</v>
      </c>
      <c r="E208" s="171" t="s">
        <v>276</v>
      </c>
      <c r="F208" s="171" t="s">
        <v>277</v>
      </c>
      <c r="G208" s="172" t="s">
        <v>11</v>
      </c>
    </row>
    <row r="209" spans="1:7">
      <c r="A209" s="197">
        <v>110764</v>
      </c>
      <c r="B209" s="198" t="s">
        <v>496</v>
      </c>
      <c r="C209" s="175" t="s">
        <v>280</v>
      </c>
      <c r="D209" s="205" t="s">
        <v>323</v>
      </c>
      <c r="E209" s="206">
        <v>0.03</v>
      </c>
      <c r="F209" s="200">
        <v>505.01</v>
      </c>
      <c r="G209" s="193">
        <f t="shared" ref="G209:G211" si="6">E209*F209</f>
        <v>15.1503</v>
      </c>
    </row>
    <row r="210" spans="1:7">
      <c r="A210" s="214">
        <v>280023</v>
      </c>
      <c r="B210" s="189" t="s">
        <v>462</v>
      </c>
      <c r="C210" s="175" t="s">
        <v>280</v>
      </c>
      <c r="D210" s="205" t="s">
        <v>293</v>
      </c>
      <c r="E210" s="206">
        <v>0.56999999999999995</v>
      </c>
      <c r="F210" s="200">
        <v>23.9</v>
      </c>
      <c r="G210" s="193">
        <f t="shared" si="6"/>
        <v>13.622999999999998</v>
      </c>
    </row>
    <row r="211" spans="1:7">
      <c r="A211" s="214">
        <v>280026</v>
      </c>
      <c r="B211" s="189" t="s">
        <v>294</v>
      </c>
      <c r="C211" s="175" t="s">
        <v>280</v>
      </c>
      <c r="D211" s="205" t="s">
        <v>293</v>
      </c>
      <c r="E211" s="206">
        <v>0.34</v>
      </c>
      <c r="F211" s="200">
        <v>19.25</v>
      </c>
      <c r="G211" s="193">
        <f t="shared" si="6"/>
        <v>6.5450000000000008</v>
      </c>
    </row>
    <row r="212" spans="1:7">
      <c r="A212" s="394"/>
      <c r="B212" s="395"/>
      <c r="C212" s="395"/>
      <c r="D212" s="395"/>
      <c r="E212" s="396"/>
      <c r="F212" s="202" t="s">
        <v>295</v>
      </c>
      <c r="G212" s="203">
        <f>SUM(G208:G211)</f>
        <v>35.318300000000001</v>
      </c>
    </row>
    <row r="213" spans="1:7">
      <c r="A213" s="399" t="s">
        <v>500</v>
      </c>
      <c r="B213" s="400"/>
      <c r="C213" s="400"/>
      <c r="D213" s="400"/>
      <c r="E213" s="400"/>
      <c r="F213" s="400"/>
      <c r="G213" s="401"/>
    </row>
    <row r="214" spans="1:7">
      <c r="A214" s="397" t="s">
        <v>274</v>
      </c>
      <c r="B214" s="398"/>
      <c r="C214" s="171" t="s">
        <v>275</v>
      </c>
      <c r="D214" s="171" t="s">
        <v>5</v>
      </c>
      <c r="E214" s="171" t="s">
        <v>276</v>
      </c>
      <c r="F214" s="171" t="s">
        <v>277</v>
      </c>
      <c r="G214" s="172" t="s">
        <v>11</v>
      </c>
    </row>
    <row r="215" spans="1:7">
      <c r="A215" s="197">
        <v>110764</v>
      </c>
      <c r="B215" s="198" t="s">
        <v>496</v>
      </c>
      <c r="C215" s="175" t="s">
        <v>280</v>
      </c>
      <c r="D215" s="205" t="s">
        <v>323</v>
      </c>
      <c r="E215" s="206">
        <v>0.03</v>
      </c>
      <c r="F215" s="200">
        <v>505.01</v>
      </c>
      <c r="G215" s="193">
        <f t="shared" ref="G215:G217" si="7">E215*F215</f>
        <v>15.1503</v>
      </c>
    </row>
    <row r="216" spans="1:7">
      <c r="A216" s="197">
        <v>280004</v>
      </c>
      <c r="B216" s="198" t="s">
        <v>501</v>
      </c>
      <c r="C216" s="175" t="s">
        <v>280</v>
      </c>
      <c r="D216" s="205" t="s">
        <v>293</v>
      </c>
      <c r="E216" s="199">
        <v>0.52</v>
      </c>
      <c r="F216" s="207">
        <v>19.25</v>
      </c>
      <c r="G216" s="193">
        <f t="shared" si="7"/>
        <v>10.01</v>
      </c>
    </row>
    <row r="217" spans="1:7">
      <c r="A217" s="197">
        <v>280023</v>
      </c>
      <c r="B217" s="198" t="s">
        <v>462</v>
      </c>
      <c r="C217" s="175" t="s">
        <v>280</v>
      </c>
      <c r="D217" s="205" t="s">
        <v>293</v>
      </c>
      <c r="E217" s="199">
        <v>0.67</v>
      </c>
      <c r="F217" s="207">
        <v>23.9</v>
      </c>
      <c r="G217" s="193">
        <f t="shared" si="7"/>
        <v>16.013000000000002</v>
      </c>
    </row>
    <row r="218" spans="1:7">
      <c r="A218" s="394"/>
      <c r="B218" s="395"/>
      <c r="C218" s="395"/>
      <c r="D218" s="395"/>
      <c r="E218" s="396"/>
      <c r="F218" s="202" t="s">
        <v>295</v>
      </c>
      <c r="G218" s="203">
        <f>SUM(G214:G217)</f>
        <v>41.173299999999998</v>
      </c>
    </row>
    <row r="219" spans="1:7">
      <c r="A219" s="399" t="s">
        <v>502</v>
      </c>
      <c r="B219" s="400"/>
      <c r="C219" s="400"/>
      <c r="D219" s="400"/>
      <c r="E219" s="400"/>
      <c r="F219" s="400"/>
      <c r="G219" s="401"/>
    </row>
    <row r="220" spans="1:7">
      <c r="A220" s="397" t="s">
        <v>274</v>
      </c>
      <c r="B220" s="398"/>
      <c r="C220" s="171" t="s">
        <v>275</v>
      </c>
      <c r="D220" s="171" t="s">
        <v>5</v>
      </c>
      <c r="E220" s="171" t="s">
        <v>276</v>
      </c>
      <c r="F220" s="171" t="s">
        <v>277</v>
      </c>
      <c r="G220" s="172" t="s">
        <v>11</v>
      </c>
    </row>
    <row r="221" spans="1:7">
      <c r="A221" s="218" t="s">
        <v>506</v>
      </c>
      <c r="B221" s="189" t="s">
        <v>130</v>
      </c>
      <c r="C221" s="175" t="s">
        <v>280</v>
      </c>
      <c r="D221" s="175" t="s">
        <v>300</v>
      </c>
      <c r="E221" s="191">
        <v>1.05</v>
      </c>
      <c r="F221" s="192">
        <v>39.5</v>
      </c>
      <c r="G221" s="193">
        <f t="shared" ref="G221:G225" si="8">E221*F221</f>
        <v>41.475000000000001</v>
      </c>
    </row>
    <row r="222" spans="1:7">
      <c r="A222" s="218" t="s">
        <v>505</v>
      </c>
      <c r="B222" s="189" t="s">
        <v>756</v>
      </c>
      <c r="C222" s="175" t="s">
        <v>280</v>
      </c>
      <c r="D222" s="175" t="s">
        <v>286</v>
      </c>
      <c r="E222" s="191">
        <v>4</v>
      </c>
      <c r="F222" s="192">
        <v>1.3</v>
      </c>
      <c r="G222" s="193">
        <f t="shared" si="8"/>
        <v>5.2</v>
      </c>
    </row>
    <row r="223" spans="1:7">
      <c r="A223" s="218" t="s">
        <v>503</v>
      </c>
      <c r="B223" s="189" t="s">
        <v>504</v>
      </c>
      <c r="C223" s="175" t="s">
        <v>280</v>
      </c>
      <c r="D223" s="175" t="s">
        <v>286</v>
      </c>
      <c r="E223" s="191">
        <v>0.25</v>
      </c>
      <c r="F223" s="192">
        <v>5.38</v>
      </c>
      <c r="G223" s="193">
        <f t="shared" si="8"/>
        <v>1.345</v>
      </c>
    </row>
    <row r="224" spans="1:7">
      <c r="A224" s="218">
        <v>280023</v>
      </c>
      <c r="B224" s="189" t="s">
        <v>462</v>
      </c>
      <c r="C224" s="175" t="s">
        <v>280</v>
      </c>
      <c r="D224" s="175" t="s">
        <v>293</v>
      </c>
      <c r="E224" s="191">
        <v>0.55000000000000004</v>
      </c>
      <c r="F224" s="192">
        <v>23.9</v>
      </c>
      <c r="G224" s="193">
        <f t="shared" si="8"/>
        <v>13.145</v>
      </c>
    </row>
    <row r="225" spans="1:7">
      <c r="A225" s="218">
        <v>280026</v>
      </c>
      <c r="B225" s="189" t="s">
        <v>294</v>
      </c>
      <c r="C225" s="175" t="s">
        <v>280</v>
      </c>
      <c r="D225" s="175" t="s">
        <v>293</v>
      </c>
      <c r="E225" s="191">
        <v>0.12</v>
      </c>
      <c r="F225" s="192">
        <v>19.16</v>
      </c>
      <c r="G225" s="193">
        <f t="shared" si="8"/>
        <v>2.2991999999999999</v>
      </c>
    </row>
    <row r="226" spans="1:7">
      <c r="A226" s="394"/>
      <c r="B226" s="395"/>
      <c r="C226" s="395"/>
      <c r="D226" s="395"/>
      <c r="E226" s="396"/>
      <c r="F226" s="202" t="s">
        <v>295</v>
      </c>
      <c r="G226" s="229">
        <v>63.48</v>
      </c>
    </row>
    <row r="227" spans="1:7">
      <c r="A227" s="399" t="s">
        <v>758</v>
      </c>
      <c r="B227" s="400"/>
      <c r="C227" s="400"/>
      <c r="D227" s="400"/>
      <c r="E227" s="400"/>
      <c r="F227" s="400"/>
      <c r="G227" s="401"/>
    </row>
    <row r="228" spans="1:7">
      <c r="A228" s="397" t="s">
        <v>274</v>
      </c>
      <c r="B228" s="398"/>
      <c r="C228" s="171" t="s">
        <v>275</v>
      </c>
      <c r="D228" s="171" t="s">
        <v>5</v>
      </c>
      <c r="E228" s="171" t="s">
        <v>276</v>
      </c>
      <c r="F228" s="171" t="s">
        <v>277</v>
      </c>
      <c r="G228" s="172" t="s">
        <v>11</v>
      </c>
    </row>
    <row r="229" spans="1:7">
      <c r="A229" s="213" t="s">
        <v>759</v>
      </c>
      <c r="B229" s="211" t="s">
        <v>757</v>
      </c>
      <c r="C229" s="175" t="s">
        <v>280</v>
      </c>
      <c r="D229" s="175" t="s">
        <v>310</v>
      </c>
      <c r="E229" s="230">
        <v>3</v>
      </c>
      <c r="F229" s="161">
        <v>3.94</v>
      </c>
      <c r="G229" s="193">
        <f t="shared" ref="G229:G235" si="9">E229*F229</f>
        <v>11.82</v>
      </c>
    </row>
    <row r="230" spans="1:7">
      <c r="A230" s="213" t="s">
        <v>761</v>
      </c>
      <c r="B230" s="211" t="s">
        <v>760</v>
      </c>
      <c r="C230" s="175" t="s">
        <v>280</v>
      </c>
      <c r="D230" s="175" t="s">
        <v>357</v>
      </c>
      <c r="E230" s="230">
        <v>2</v>
      </c>
      <c r="F230" s="161">
        <v>0.62</v>
      </c>
      <c r="G230" s="193">
        <f t="shared" si="9"/>
        <v>1.24</v>
      </c>
    </row>
    <row r="231" spans="1:7">
      <c r="A231" s="213" t="s">
        <v>763</v>
      </c>
      <c r="B231" s="211" t="s">
        <v>762</v>
      </c>
      <c r="C231" s="175" t="s">
        <v>280</v>
      </c>
      <c r="D231" s="175" t="s">
        <v>357</v>
      </c>
      <c r="E231" s="230">
        <v>2</v>
      </c>
      <c r="F231" s="161">
        <v>0.87</v>
      </c>
      <c r="G231" s="193">
        <f t="shared" si="9"/>
        <v>1.74</v>
      </c>
    </row>
    <row r="232" spans="1:7">
      <c r="A232" s="213" t="s">
        <v>765</v>
      </c>
      <c r="B232" s="211" t="s">
        <v>764</v>
      </c>
      <c r="C232" s="175" t="s">
        <v>280</v>
      </c>
      <c r="D232" s="175" t="s">
        <v>310</v>
      </c>
      <c r="E232" s="230">
        <v>9</v>
      </c>
      <c r="F232" s="161">
        <v>2.64</v>
      </c>
      <c r="G232" s="193">
        <f t="shared" si="9"/>
        <v>23.76</v>
      </c>
    </row>
    <row r="233" spans="1:7">
      <c r="A233" s="213" t="s">
        <v>767</v>
      </c>
      <c r="B233" s="211" t="s">
        <v>766</v>
      </c>
      <c r="C233" s="175" t="s">
        <v>280</v>
      </c>
      <c r="D233" s="175" t="s">
        <v>768</v>
      </c>
      <c r="E233" s="230">
        <v>1</v>
      </c>
      <c r="F233" s="161">
        <v>2.2000000000000002</v>
      </c>
      <c r="G233" s="193">
        <f t="shared" si="9"/>
        <v>2.2000000000000002</v>
      </c>
    </row>
    <row r="234" spans="1:7" ht="27.6">
      <c r="A234" s="213">
        <v>280007</v>
      </c>
      <c r="B234" s="211" t="s">
        <v>423</v>
      </c>
      <c r="C234" s="175" t="s">
        <v>280</v>
      </c>
      <c r="D234" s="175" t="s">
        <v>293</v>
      </c>
      <c r="E234" s="230">
        <v>5</v>
      </c>
      <c r="F234" s="161">
        <v>19.52</v>
      </c>
      <c r="G234" s="193">
        <f t="shared" si="9"/>
        <v>97.6</v>
      </c>
    </row>
    <row r="235" spans="1:7">
      <c r="A235" s="213">
        <v>280014</v>
      </c>
      <c r="B235" s="211" t="s">
        <v>347</v>
      </c>
      <c r="C235" s="175" t="s">
        <v>280</v>
      </c>
      <c r="D235" s="175" t="s">
        <v>293</v>
      </c>
      <c r="E235" s="230">
        <v>5</v>
      </c>
      <c r="F235" s="161">
        <v>24.16</v>
      </c>
      <c r="G235" s="193">
        <f t="shared" si="9"/>
        <v>120.8</v>
      </c>
    </row>
    <row r="236" spans="1:7">
      <c r="A236" s="226"/>
      <c r="B236" s="227"/>
      <c r="C236" s="227"/>
      <c r="D236" s="227"/>
      <c r="E236" s="228"/>
      <c r="F236" s="186" t="s">
        <v>295</v>
      </c>
      <c r="G236" s="203">
        <f>SUM(G229:G235)</f>
        <v>259.16000000000003</v>
      </c>
    </row>
    <row r="237" spans="1:7">
      <c r="A237" s="399" t="s">
        <v>511</v>
      </c>
      <c r="B237" s="400"/>
      <c r="C237" s="400"/>
      <c r="D237" s="400"/>
      <c r="E237" s="400"/>
      <c r="F237" s="400"/>
      <c r="G237" s="401"/>
    </row>
    <row r="238" spans="1:7">
      <c r="A238" s="397" t="s">
        <v>274</v>
      </c>
      <c r="B238" s="398"/>
      <c r="C238" s="171" t="s">
        <v>275</v>
      </c>
      <c r="D238" s="171" t="s">
        <v>5</v>
      </c>
      <c r="E238" s="171" t="s">
        <v>276</v>
      </c>
      <c r="F238" s="171" t="s">
        <v>277</v>
      </c>
      <c r="G238" s="172" t="s">
        <v>11</v>
      </c>
    </row>
    <row r="239" spans="1:7">
      <c r="A239" s="213" t="s">
        <v>512</v>
      </c>
      <c r="B239" s="211" t="s">
        <v>138</v>
      </c>
      <c r="C239" s="175" t="s">
        <v>280</v>
      </c>
      <c r="D239" s="175" t="s">
        <v>307</v>
      </c>
      <c r="E239" s="161" t="s">
        <v>369</v>
      </c>
      <c r="F239" s="161">
        <v>10.65</v>
      </c>
      <c r="G239" s="193">
        <f t="shared" ref="G239:G241" si="10">E239*F239</f>
        <v>10.65</v>
      </c>
    </row>
    <row r="240" spans="1:7">
      <c r="A240" s="213">
        <v>280007</v>
      </c>
      <c r="B240" s="211" t="s">
        <v>352</v>
      </c>
      <c r="C240" s="175" t="s">
        <v>280</v>
      </c>
      <c r="D240" s="175" t="s">
        <v>293</v>
      </c>
      <c r="E240" s="230">
        <v>0.3</v>
      </c>
      <c r="F240" s="161">
        <v>19.52</v>
      </c>
      <c r="G240" s="193">
        <f t="shared" si="10"/>
        <v>5.8559999999999999</v>
      </c>
    </row>
    <row r="241" spans="1:7">
      <c r="A241" s="213">
        <v>280014</v>
      </c>
      <c r="B241" s="211" t="s">
        <v>347</v>
      </c>
      <c r="C241" s="175" t="s">
        <v>280</v>
      </c>
      <c r="D241" s="175" t="s">
        <v>293</v>
      </c>
      <c r="E241" s="230">
        <v>0.3</v>
      </c>
      <c r="F241" s="161">
        <v>24.16</v>
      </c>
      <c r="G241" s="193">
        <f t="shared" si="10"/>
        <v>7.2479999999999993</v>
      </c>
    </row>
    <row r="242" spans="1:7">
      <c r="A242" s="411"/>
      <c r="B242" s="412"/>
      <c r="C242" s="412"/>
      <c r="D242" s="412"/>
      <c r="E242" s="413"/>
      <c r="F242" s="186" t="s">
        <v>295</v>
      </c>
      <c r="G242" s="203">
        <v>23.76</v>
      </c>
    </row>
    <row r="243" spans="1:7">
      <c r="A243" s="399" t="s">
        <v>513</v>
      </c>
      <c r="B243" s="400"/>
      <c r="C243" s="400"/>
      <c r="D243" s="400"/>
      <c r="E243" s="400"/>
      <c r="F243" s="400"/>
      <c r="G243" s="401"/>
    </row>
    <row r="244" spans="1:7">
      <c r="A244" s="397" t="s">
        <v>274</v>
      </c>
      <c r="B244" s="398"/>
      <c r="C244" s="171" t="s">
        <v>275</v>
      </c>
      <c r="D244" s="171" t="s">
        <v>5</v>
      </c>
      <c r="E244" s="171" t="s">
        <v>276</v>
      </c>
      <c r="F244" s="171" t="s">
        <v>277</v>
      </c>
      <c r="G244" s="172" t="s">
        <v>11</v>
      </c>
    </row>
    <row r="245" spans="1:7" ht="27.6" customHeight="1">
      <c r="A245" s="194" t="s">
        <v>514</v>
      </c>
      <c r="B245" s="231" t="s">
        <v>515</v>
      </c>
      <c r="C245" s="175" t="s">
        <v>280</v>
      </c>
      <c r="D245" s="175" t="s">
        <v>307</v>
      </c>
      <c r="E245" s="191">
        <v>1</v>
      </c>
      <c r="F245" s="192">
        <v>40</v>
      </c>
      <c r="G245" s="193">
        <f t="shared" ref="G245:G247" si="11">E245*F245</f>
        <v>40</v>
      </c>
    </row>
    <row r="246" spans="1:7">
      <c r="A246" s="213">
        <v>280007</v>
      </c>
      <c r="B246" s="211" t="s">
        <v>352</v>
      </c>
      <c r="C246" s="175" t="s">
        <v>280</v>
      </c>
      <c r="D246" s="175" t="s">
        <v>293</v>
      </c>
      <c r="E246" s="191">
        <v>0.4</v>
      </c>
      <c r="F246" s="192">
        <v>19.52</v>
      </c>
      <c r="G246" s="193">
        <f t="shared" si="11"/>
        <v>7.8079999999999998</v>
      </c>
    </row>
    <row r="247" spans="1:7">
      <c r="A247" s="213">
        <v>280014</v>
      </c>
      <c r="B247" s="211" t="s">
        <v>347</v>
      </c>
      <c r="C247" s="175" t="s">
        <v>280</v>
      </c>
      <c r="D247" s="196" t="s">
        <v>293</v>
      </c>
      <c r="E247" s="191">
        <v>0.8</v>
      </c>
      <c r="F247" s="192">
        <v>24.16</v>
      </c>
      <c r="G247" s="193">
        <f t="shared" si="11"/>
        <v>19.328000000000003</v>
      </c>
    </row>
    <row r="248" spans="1:7">
      <c r="A248" s="394"/>
      <c r="B248" s="395"/>
      <c r="C248" s="395"/>
      <c r="D248" s="395"/>
      <c r="E248" s="396"/>
      <c r="F248" s="202" t="s">
        <v>295</v>
      </c>
      <c r="G248" s="203">
        <f>SUM(G245:G247)</f>
        <v>67.135999999999996</v>
      </c>
    </row>
    <row r="249" spans="1:7">
      <c r="A249" s="399" t="s">
        <v>516</v>
      </c>
      <c r="B249" s="400"/>
      <c r="C249" s="400"/>
      <c r="D249" s="400"/>
      <c r="E249" s="400"/>
      <c r="F249" s="400"/>
      <c r="G249" s="401"/>
    </row>
    <row r="250" spans="1:7">
      <c r="A250" s="397" t="s">
        <v>274</v>
      </c>
      <c r="B250" s="398"/>
      <c r="C250" s="171" t="s">
        <v>275</v>
      </c>
      <c r="D250" s="171" t="s">
        <v>5</v>
      </c>
      <c r="E250" s="171" t="s">
        <v>276</v>
      </c>
      <c r="F250" s="171" t="s">
        <v>277</v>
      </c>
      <c r="G250" s="172" t="s">
        <v>11</v>
      </c>
    </row>
    <row r="251" spans="1:7">
      <c r="A251" s="194" t="s">
        <v>517</v>
      </c>
      <c r="B251" s="232" t="s">
        <v>144</v>
      </c>
      <c r="C251" s="175" t="s">
        <v>280</v>
      </c>
      <c r="D251" s="175" t="s">
        <v>307</v>
      </c>
      <c r="E251" s="191">
        <v>1</v>
      </c>
      <c r="F251" s="192">
        <v>8.43</v>
      </c>
      <c r="G251" s="193">
        <f t="shared" ref="G251:G253" si="12">E251*F251</f>
        <v>8.43</v>
      </c>
    </row>
    <row r="252" spans="1:7">
      <c r="A252" s="213">
        <v>280007</v>
      </c>
      <c r="B252" s="211" t="s">
        <v>352</v>
      </c>
      <c r="C252" s="175" t="s">
        <v>280</v>
      </c>
      <c r="D252" s="175" t="s">
        <v>293</v>
      </c>
      <c r="E252" s="191">
        <v>0.25</v>
      </c>
      <c r="F252" s="192">
        <v>19.52</v>
      </c>
      <c r="G252" s="193">
        <f t="shared" si="12"/>
        <v>4.88</v>
      </c>
    </row>
    <row r="253" spans="1:7">
      <c r="A253" s="213">
        <v>280014</v>
      </c>
      <c r="B253" s="211" t="s">
        <v>347</v>
      </c>
      <c r="C253" s="175" t="s">
        <v>280</v>
      </c>
      <c r="D253" s="196" t="s">
        <v>293</v>
      </c>
      <c r="E253" s="191">
        <v>0.5</v>
      </c>
      <c r="F253" s="192">
        <v>24.16</v>
      </c>
      <c r="G253" s="193">
        <f t="shared" si="12"/>
        <v>12.08</v>
      </c>
    </row>
    <row r="254" spans="1:7">
      <c r="A254" s="394"/>
      <c r="B254" s="395"/>
      <c r="C254" s="395"/>
      <c r="D254" s="395"/>
      <c r="E254" s="396"/>
      <c r="F254" s="202" t="s">
        <v>295</v>
      </c>
      <c r="G254" s="203">
        <f>SUM(G251:G253)</f>
        <v>25.39</v>
      </c>
    </row>
    <row r="255" spans="1:7">
      <c r="A255" s="399" t="s">
        <v>518</v>
      </c>
      <c r="B255" s="400"/>
      <c r="C255" s="400"/>
      <c r="D255" s="400"/>
      <c r="E255" s="400"/>
      <c r="F255" s="400"/>
      <c r="G255" s="401"/>
    </row>
    <row r="256" spans="1:7">
      <c r="A256" s="397" t="s">
        <v>274</v>
      </c>
      <c r="B256" s="398"/>
      <c r="C256" s="171" t="s">
        <v>275</v>
      </c>
      <c r="D256" s="171" t="s">
        <v>5</v>
      </c>
      <c r="E256" s="171" t="s">
        <v>276</v>
      </c>
      <c r="F256" s="171" t="s">
        <v>277</v>
      </c>
      <c r="G256" s="172" t="s">
        <v>11</v>
      </c>
    </row>
    <row r="257" spans="1:7" ht="41.4">
      <c r="A257" s="213" t="s">
        <v>519</v>
      </c>
      <c r="B257" s="211" t="s">
        <v>520</v>
      </c>
      <c r="C257" s="175" t="s">
        <v>356</v>
      </c>
      <c r="D257" s="217" t="s">
        <v>310</v>
      </c>
      <c r="E257" s="161" t="s">
        <v>521</v>
      </c>
      <c r="F257" s="161" t="s">
        <v>769</v>
      </c>
      <c r="G257" s="169" t="s">
        <v>770</v>
      </c>
    </row>
    <row r="258" spans="1:7" ht="41.4">
      <c r="A258" s="213" t="s">
        <v>522</v>
      </c>
      <c r="B258" s="211" t="s">
        <v>523</v>
      </c>
      <c r="C258" s="175" t="s">
        <v>356</v>
      </c>
      <c r="D258" s="217" t="s">
        <v>357</v>
      </c>
      <c r="E258" s="161" t="s">
        <v>524</v>
      </c>
      <c r="F258" s="161" t="s">
        <v>771</v>
      </c>
      <c r="G258" s="169" t="s">
        <v>772</v>
      </c>
    </row>
    <row r="259" spans="1:7" ht="55.2">
      <c r="A259" s="213" t="s">
        <v>525</v>
      </c>
      <c r="B259" s="211" t="s">
        <v>526</v>
      </c>
      <c r="C259" s="175" t="s">
        <v>356</v>
      </c>
      <c r="D259" s="217" t="s">
        <v>357</v>
      </c>
      <c r="E259" s="161" t="s">
        <v>369</v>
      </c>
      <c r="F259" s="161" t="s">
        <v>773</v>
      </c>
      <c r="G259" s="169" t="s">
        <v>773</v>
      </c>
    </row>
    <row r="260" spans="1:7" ht="41.4">
      <c r="A260" s="213" t="s">
        <v>527</v>
      </c>
      <c r="B260" s="211" t="s">
        <v>528</v>
      </c>
      <c r="C260" s="175" t="s">
        <v>356</v>
      </c>
      <c r="D260" s="217" t="s">
        <v>357</v>
      </c>
      <c r="E260" s="161" t="s">
        <v>529</v>
      </c>
      <c r="F260" s="161" t="s">
        <v>774</v>
      </c>
      <c r="G260" s="169" t="s">
        <v>775</v>
      </c>
    </row>
    <row r="261" spans="1:7" ht="41.4">
      <c r="A261" s="213" t="s">
        <v>530</v>
      </c>
      <c r="B261" s="211" t="s">
        <v>531</v>
      </c>
      <c r="C261" s="175" t="s">
        <v>356</v>
      </c>
      <c r="D261" s="217" t="s">
        <v>310</v>
      </c>
      <c r="E261" s="161" t="s">
        <v>521</v>
      </c>
      <c r="F261" s="161" t="s">
        <v>776</v>
      </c>
      <c r="G261" s="169" t="s">
        <v>777</v>
      </c>
    </row>
    <row r="262" spans="1:7" ht="41.4">
      <c r="A262" s="213" t="s">
        <v>507</v>
      </c>
      <c r="B262" s="211" t="s">
        <v>508</v>
      </c>
      <c r="C262" s="175" t="s">
        <v>356</v>
      </c>
      <c r="D262" s="217" t="s">
        <v>310</v>
      </c>
      <c r="E262" s="161" t="s">
        <v>521</v>
      </c>
      <c r="F262" s="161" t="s">
        <v>778</v>
      </c>
      <c r="G262" s="169" t="s">
        <v>779</v>
      </c>
    </row>
    <row r="263" spans="1:7">
      <c r="A263" s="394"/>
      <c r="B263" s="395"/>
      <c r="C263" s="395"/>
      <c r="D263" s="395"/>
      <c r="E263" s="396"/>
      <c r="F263" s="186" t="s">
        <v>295</v>
      </c>
      <c r="G263" s="233">
        <f>'ORÇAMENTO SINTÉTICO'!H59</f>
        <v>122.47</v>
      </c>
    </row>
    <row r="264" spans="1:7" ht="27.6" customHeight="1">
      <c r="A264" s="399" t="s">
        <v>794</v>
      </c>
      <c r="B264" s="400"/>
      <c r="C264" s="400"/>
      <c r="D264" s="400"/>
      <c r="E264" s="400"/>
      <c r="F264" s="400"/>
      <c r="G264" s="401"/>
    </row>
    <row r="265" spans="1:7">
      <c r="A265" s="397" t="s">
        <v>274</v>
      </c>
      <c r="B265" s="398"/>
      <c r="C265" s="171" t="s">
        <v>275</v>
      </c>
      <c r="D265" s="171" t="s">
        <v>5</v>
      </c>
      <c r="E265" s="171" t="s">
        <v>276</v>
      </c>
      <c r="F265" s="171" t="s">
        <v>277</v>
      </c>
      <c r="G265" s="172" t="s">
        <v>11</v>
      </c>
    </row>
    <row r="266" spans="1:7" ht="27.6">
      <c r="A266" s="213" t="s">
        <v>532</v>
      </c>
      <c r="B266" s="211" t="s">
        <v>533</v>
      </c>
      <c r="C266" s="175" t="s">
        <v>356</v>
      </c>
      <c r="D266" s="217" t="s">
        <v>357</v>
      </c>
      <c r="E266" s="161" t="s">
        <v>369</v>
      </c>
      <c r="F266" s="161" t="s">
        <v>534</v>
      </c>
      <c r="G266" s="169" t="s">
        <v>534</v>
      </c>
    </row>
    <row r="267" spans="1:7" ht="27.6">
      <c r="A267" s="213" t="s">
        <v>535</v>
      </c>
      <c r="B267" s="211" t="s">
        <v>536</v>
      </c>
      <c r="C267" s="175" t="s">
        <v>356</v>
      </c>
      <c r="D267" s="217" t="s">
        <v>357</v>
      </c>
      <c r="E267" s="161" t="s">
        <v>537</v>
      </c>
      <c r="F267" s="161" t="s">
        <v>780</v>
      </c>
      <c r="G267" s="169" t="s">
        <v>781</v>
      </c>
    </row>
    <row r="268" spans="1:7" ht="27.6">
      <c r="A268" s="213" t="s">
        <v>538</v>
      </c>
      <c r="B268" s="211" t="s">
        <v>539</v>
      </c>
      <c r="C268" s="175" t="s">
        <v>356</v>
      </c>
      <c r="D268" s="217" t="s">
        <v>357</v>
      </c>
      <c r="E268" s="161" t="s">
        <v>540</v>
      </c>
      <c r="F268" s="161" t="s">
        <v>782</v>
      </c>
      <c r="G268" s="169" t="s">
        <v>783</v>
      </c>
    </row>
    <row r="269" spans="1:7">
      <c r="A269" s="213" t="s">
        <v>541</v>
      </c>
      <c r="B269" s="211" t="s">
        <v>542</v>
      </c>
      <c r="C269" s="175" t="s">
        <v>356</v>
      </c>
      <c r="D269" s="217" t="s">
        <v>357</v>
      </c>
      <c r="E269" s="161" t="s">
        <v>543</v>
      </c>
      <c r="F269" s="161" t="s">
        <v>784</v>
      </c>
      <c r="G269" s="169" t="s">
        <v>785</v>
      </c>
    </row>
    <row r="270" spans="1:7" ht="27.6">
      <c r="A270" s="213" t="s">
        <v>371</v>
      </c>
      <c r="B270" s="211" t="s">
        <v>346</v>
      </c>
      <c r="C270" s="175" t="s">
        <v>356</v>
      </c>
      <c r="D270" s="217" t="s">
        <v>293</v>
      </c>
      <c r="E270" s="161" t="s">
        <v>544</v>
      </c>
      <c r="F270" s="161" t="s">
        <v>373</v>
      </c>
      <c r="G270" s="169" t="s">
        <v>786</v>
      </c>
    </row>
    <row r="271" spans="1:7" ht="27.6">
      <c r="A271" s="213" t="s">
        <v>375</v>
      </c>
      <c r="B271" s="211" t="s">
        <v>376</v>
      </c>
      <c r="C271" s="175" t="s">
        <v>356</v>
      </c>
      <c r="D271" s="217" t="s">
        <v>293</v>
      </c>
      <c r="E271" s="161" t="s">
        <v>544</v>
      </c>
      <c r="F271" s="161" t="s">
        <v>377</v>
      </c>
      <c r="G271" s="169" t="s">
        <v>787</v>
      </c>
    </row>
    <row r="272" spans="1:7">
      <c r="A272" s="394"/>
      <c r="B272" s="395"/>
      <c r="C272" s="395"/>
      <c r="D272" s="395"/>
      <c r="E272" s="396"/>
      <c r="F272" s="186" t="s">
        <v>295</v>
      </c>
      <c r="G272" s="233">
        <f>'ORÇAMENTO SINTÉTICO'!H60</f>
        <v>49.73</v>
      </c>
    </row>
    <row r="273" spans="1:9">
      <c r="A273" s="399" t="s">
        <v>799</v>
      </c>
      <c r="B273" s="400"/>
      <c r="C273" s="400"/>
      <c r="D273" s="400"/>
      <c r="E273" s="400"/>
      <c r="F273" s="400"/>
      <c r="G273" s="401"/>
    </row>
    <row r="274" spans="1:9">
      <c r="A274" s="397" t="s">
        <v>274</v>
      </c>
      <c r="B274" s="398"/>
      <c r="C274" s="171" t="s">
        <v>275</v>
      </c>
      <c r="D274" s="171" t="s">
        <v>5</v>
      </c>
      <c r="E274" s="171" t="s">
        <v>276</v>
      </c>
      <c r="F274" s="171" t="s">
        <v>277</v>
      </c>
      <c r="G274" s="172" t="s">
        <v>11</v>
      </c>
    </row>
    <row r="275" spans="1:9" ht="27.6">
      <c r="A275" s="213" t="s">
        <v>545</v>
      </c>
      <c r="B275" s="211" t="s">
        <v>546</v>
      </c>
      <c r="C275" s="175" t="s">
        <v>356</v>
      </c>
      <c r="D275" s="217" t="s">
        <v>357</v>
      </c>
      <c r="E275" s="161" t="s">
        <v>549</v>
      </c>
      <c r="F275" s="161" t="s">
        <v>788</v>
      </c>
      <c r="G275" s="169" t="s">
        <v>789</v>
      </c>
    </row>
    <row r="276" spans="1:9" ht="27.6">
      <c r="A276" s="213" t="s">
        <v>547</v>
      </c>
      <c r="B276" s="211" t="s">
        <v>548</v>
      </c>
      <c r="C276" s="175" t="s">
        <v>356</v>
      </c>
      <c r="D276" s="217" t="s">
        <v>357</v>
      </c>
      <c r="E276" s="161" t="s">
        <v>369</v>
      </c>
      <c r="F276" s="161" t="s">
        <v>790</v>
      </c>
      <c r="G276" s="169" t="s">
        <v>790</v>
      </c>
    </row>
    <row r="277" spans="1:9" ht="27.6">
      <c r="A277" s="213" t="s">
        <v>538</v>
      </c>
      <c r="B277" s="211" t="s">
        <v>539</v>
      </c>
      <c r="C277" s="175" t="s">
        <v>356</v>
      </c>
      <c r="D277" s="217" t="s">
        <v>357</v>
      </c>
      <c r="E277" s="161" t="s">
        <v>550</v>
      </c>
      <c r="F277" s="161" t="s">
        <v>782</v>
      </c>
      <c r="G277" s="169" t="s">
        <v>791</v>
      </c>
    </row>
    <row r="278" spans="1:9">
      <c r="A278" s="213" t="s">
        <v>541</v>
      </c>
      <c r="B278" s="211" t="s">
        <v>542</v>
      </c>
      <c r="C278" s="175" t="s">
        <v>356</v>
      </c>
      <c r="D278" s="217" t="s">
        <v>357</v>
      </c>
      <c r="E278" s="161" t="s">
        <v>382</v>
      </c>
      <c r="F278" s="161" t="s">
        <v>784</v>
      </c>
      <c r="G278" s="169" t="s">
        <v>785</v>
      </c>
    </row>
    <row r="279" spans="1:9" ht="27.6">
      <c r="A279" s="213" t="s">
        <v>371</v>
      </c>
      <c r="B279" s="211" t="s">
        <v>346</v>
      </c>
      <c r="C279" s="175" t="s">
        <v>356</v>
      </c>
      <c r="D279" s="217" t="s">
        <v>293</v>
      </c>
      <c r="E279" s="161" t="s">
        <v>551</v>
      </c>
      <c r="F279" s="161" t="s">
        <v>373</v>
      </c>
      <c r="G279" s="169" t="s">
        <v>792</v>
      </c>
      <c r="I279" s="165"/>
    </row>
    <row r="280" spans="1:9" ht="27.6">
      <c r="A280" s="213" t="s">
        <v>375</v>
      </c>
      <c r="B280" s="211" t="s">
        <v>376</v>
      </c>
      <c r="C280" s="175" t="s">
        <v>356</v>
      </c>
      <c r="D280" s="217" t="s">
        <v>293</v>
      </c>
      <c r="E280" s="161" t="s">
        <v>551</v>
      </c>
      <c r="F280" s="161" t="s">
        <v>377</v>
      </c>
      <c r="G280" s="169" t="s">
        <v>793</v>
      </c>
    </row>
    <row r="281" spans="1:9">
      <c r="A281" s="394"/>
      <c r="B281" s="395"/>
      <c r="C281" s="395"/>
      <c r="D281" s="395"/>
      <c r="E281" s="396"/>
      <c r="F281" s="186" t="s">
        <v>295</v>
      </c>
      <c r="G281" s="233">
        <f>'ORÇAMENTO SINTÉTICO'!H61</f>
        <v>22.45</v>
      </c>
    </row>
    <row r="282" spans="1:9">
      <c r="A282" s="399" t="s">
        <v>800</v>
      </c>
      <c r="B282" s="400"/>
      <c r="C282" s="400"/>
      <c r="D282" s="400"/>
      <c r="E282" s="400"/>
      <c r="F282" s="400"/>
      <c r="G282" s="401"/>
    </row>
    <row r="283" spans="1:9">
      <c r="A283" s="397" t="s">
        <v>274</v>
      </c>
      <c r="B283" s="398"/>
      <c r="C283" s="171" t="s">
        <v>275</v>
      </c>
      <c r="D283" s="171" t="s">
        <v>5</v>
      </c>
      <c r="E283" s="171" t="s">
        <v>276</v>
      </c>
      <c r="F283" s="171" t="s">
        <v>277</v>
      </c>
      <c r="G283" s="172" t="s">
        <v>11</v>
      </c>
    </row>
    <row r="284" spans="1:9" ht="27.6">
      <c r="A284" s="213" t="s">
        <v>552</v>
      </c>
      <c r="B284" s="211" t="s">
        <v>553</v>
      </c>
      <c r="C284" s="175" t="s">
        <v>356</v>
      </c>
      <c r="D284" s="217" t="s">
        <v>310</v>
      </c>
      <c r="E284" s="161" t="s">
        <v>554</v>
      </c>
      <c r="F284" s="161" t="s">
        <v>795</v>
      </c>
      <c r="G284" s="169" t="s">
        <v>796</v>
      </c>
    </row>
    <row r="285" spans="1:9">
      <c r="A285" s="213" t="s">
        <v>541</v>
      </c>
      <c r="B285" s="211" t="s">
        <v>542</v>
      </c>
      <c r="C285" s="175" t="s">
        <v>356</v>
      </c>
      <c r="D285" s="217" t="s">
        <v>357</v>
      </c>
      <c r="E285" s="161" t="s">
        <v>559</v>
      </c>
      <c r="F285" s="161" t="s">
        <v>784</v>
      </c>
      <c r="G285" s="169" t="s">
        <v>745</v>
      </c>
    </row>
    <row r="286" spans="1:9" ht="27.6">
      <c r="A286" s="213" t="s">
        <v>371</v>
      </c>
      <c r="B286" s="211" t="s">
        <v>346</v>
      </c>
      <c r="C286" s="175" t="s">
        <v>356</v>
      </c>
      <c r="D286" s="217" t="s">
        <v>293</v>
      </c>
      <c r="E286" s="161" t="s">
        <v>560</v>
      </c>
      <c r="F286" s="161" t="s">
        <v>373</v>
      </c>
      <c r="G286" s="169" t="s">
        <v>797</v>
      </c>
    </row>
    <row r="287" spans="1:9" ht="27.6">
      <c r="A287" s="213" t="s">
        <v>375</v>
      </c>
      <c r="B287" s="211" t="s">
        <v>376</v>
      </c>
      <c r="C287" s="175" t="s">
        <v>356</v>
      </c>
      <c r="D287" s="217" t="s">
        <v>293</v>
      </c>
      <c r="E287" s="161" t="s">
        <v>560</v>
      </c>
      <c r="F287" s="161" t="s">
        <v>377</v>
      </c>
      <c r="G287" s="169" t="s">
        <v>798</v>
      </c>
    </row>
    <row r="288" spans="1:9">
      <c r="A288" s="394"/>
      <c r="B288" s="395"/>
      <c r="C288" s="395"/>
      <c r="D288" s="395"/>
      <c r="E288" s="396"/>
      <c r="F288" s="186" t="s">
        <v>295</v>
      </c>
      <c r="G288" s="233">
        <f>'ORÇAMENTO SINTÉTICO'!H62</f>
        <v>19.46</v>
      </c>
    </row>
    <row r="289" spans="1:9">
      <c r="A289" s="399" t="s">
        <v>808</v>
      </c>
      <c r="B289" s="400"/>
      <c r="C289" s="400"/>
      <c r="D289" s="400"/>
      <c r="E289" s="400"/>
      <c r="F289" s="400"/>
      <c r="G289" s="401"/>
    </row>
    <row r="290" spans="1:9">
      <c r="A290" s="397" t="s">
        <v>274</v>
      </c>
      <c r="B290" s="398"/>
      <c r="C290" s="171" t="s">
        <v>275</v>
      </c>
      <c r="D290" s="171" t="s">
        <v>5</v>
      </c>
      <c r="E290" s="171" t="s">
        <v>276</v>
      </c>
      <c r="F290" s="171" t="s">
        <v>277</v>
      </c>
      <c r="G290" s="172" t="s">
        <v>11</v>
      </c>
    </row>
    <row r="291" spans="1:9" ht="27.6">
      <c r="A291" s="213" t="s">
        <v>557</v>
      </c>
      <c r="B291" s="211" t="s">
        <v>558</v>
      </c>
      <c r="C291" s="175" t="s">
        <v>356</v>
      </c>
      <c r="D291" s="217" t="s">
        <v>310</v>
      </c>
      <c r="E291" s="161" t="s">
        <v>554</v>
      </c>
      <c r="F291" s="161" t="s">
        <v>801</v>
      </c>
      <c r="G291" s="169" t="s">
        <v>802</v>
      </c>
    </row>
    <row r="292" spans="1:9">
      <c r="A292" s="213" t="s">
        <v>541</v>
      </c>
      <c r="B292" s="211" t="s">
        <v>542</v>
      </c>
      <c r="C292" s="175" t="s">
        <v>356</v>
      </c>
      <c r="D292" s="217" t="s">
        <v>357</v>
      </c>
      <c r="E292" s="161" t="s">
        <v>803</v>
      </c>
      <c r="F292" s="161" t="s">
        <v>784</v>
      </c>
      <c r="G292" s="169" t="s">
        <v>804</v>
      </c>
    </row>
    <row r="293" spans="1:9" ht="27.6">
      <c r="A293" s="213" t="s">
        <v>371</v>
      </c>
      <c r="B293" s="211" t="s">
        <v>346</v>
      </c>
      <c r="C293" s="175" t="s">
        <v>356</v>
      </c>
      <c r="D293" s="217" t="s">
        <v>293</v>
      </c>
      <c r="E293" s="161" t="s">
        <v>805</v>
      </c>
      <c r="F293" s="161" t="s">
        <v>373</v>
      </c>
      <c r="G293" s="169" t="s">
        <v>806</v>
      </c>
    </row>
    <row r="294" spans="1:9" ht="27.6">
      <c r="A294" s="213" t="s">
        <v>375</v>
      </c>
      <c r="B294" s="211" t="s">
        <v>376</v>
      </c>
      <c r="C294" s="175" t="s">
        <v>356</v>
      </c>
      <c r="D294" s="217" t="s">
        <v>293</v>
      </c>
      <c r="E294" s="161" t="s">
        <v>805</v>
      </c>
      <c r="F294" s="161" t="s">
        <v>377</v>
      </c>
      <c r="G294" s="169" t="s">
        <v>807</v>
      </c>
    </row>
    <row r="295" spans="1:9">
      <c r="A295" s="394"/>
      <c r="B295" s="395"/>
      <c r="C295" s="395"/>
      <c r="D295" s="395"/>
      <c r="E295" s="396"/>
      <c r="F295" s="186" t="s">
        <v>295</v>
      </c>
      <c r="G295" s="233">
        <f>'ORÇAMENTO SINTÉTICO'!H63</f>
        <v>51.21</v>
      </c>
    </row>
    <row r="296" spans="1:9">
      <c r="A296" s="399" t="s">
        <v>810</v>
      </c>
      <c r="B296" s="400"/>
      <c r="C296" s="400"/>
      <c r="D296" s="400"/>
      <c r="E296" s="400"/>
      <c r="F296" s="400"/>
      <c r="G296" s="401"/>
    </row>
    <row r="297" spans="1:9">
      <c r="A297" s="397" t="s">
        <v>274</v>
      </c>
      <c r="B297" s="398"/>
      <c r="C297" s="171" t="s">
        <v>275</v>
      </c>
      <c r="D297" s="171" t="s">
        <v>5</v>
      </c>
      <c r="E297" s="171" t="s">
        <v>276</v>
      </c>
      <c r="F297" s="171" t="s">
        <v>277</v>
      </c>
      <c r="G297" s="172" t="s">
        <v>11</v>
      </c>
    </row>
    <row r="298" spans="1:9" ht="27.6">
      <c r="A298" s="213" t="s">
        <v>545</v>
      </c>
      <c r="B298" s="211" t="s">
        <v>546</v>
      </c>
      <c r="C298" s="175" t="s">
        <v>356</v>
      </c>
      <c r="D298" s="217" t="s">
        <v>357</v>
      </c>
      <c r="E298" s="161" t="s">
        <v>811</v>
      </c>
      <c r="F298" s="161" t="s">
        <v>788</v>
      </c>
      <c r="G298" s="169" t="s">
        <v>812</v>
      </c>
    </row>
    <row r="299" spans="1:9" ht="27.6">
      <c r="A299" s="213" t="s">
        <v>547</v>
      </c>
      <c r="B299" s="211" t="s">
        <v>548</v>
      </c>
      <c r="C299" s="175" t="s">
        <v>356</v>
      </c>
      <c r="D299" s="217" t="s">
        <v>357</v>
      </c>
      <c r="E299" s="161" t="s">
        <v>369</v>
      </c>
      <c r="F299" s="161" t="s">
        <v>813</v>
      </c>
      <c r="G299" s="169" t="s">
        <v>813</v>
      </c>
    </row>
    <row r="300" spans="1:9" ht="27.6">
      <c r="A300" s="213" t="s">
        <v>538</v>
      </c>
      <c r="B300" s="211" t="s">
        <v>539</v>
      </c>
      <c r="C300" s="175" t="s">
        <v>356</v>
      </c>
      <c r="D300" s="217" t="s">
        <v>357</v>
      </c>
      <c r="E300" s="161" t="s">
        <v>814</v>
      </c>
      <c r="F300" s="161" t="s">
        <v>782</v>
      </c>
      <c r="G300" s="169" t="s">
        <v>815</v>
      </c>
    </row>
    <row r="301" spans="1:9">
      <c r="A301" s="213" t="s">
        <v>541</v>
      </c>
      <c r="B301" s="211" t="s">
        <v>542</v>
      </c>
      <c r="C301" s="175" t="s">
        <v>356</v>
      </c>
      <c r="D301" s="217" t="s">
        <v>357</v>
      </c>
      <c r="E301" s="161" t="s">
        <v>816</v>
      </c>
      <c r="F301" s="161" t="s">
        <v>784</v>
      </c>
      <c r="G301" s="169" t="s">
        <v>817</v>
      </c>
    </row>
    <row r="302" spans="1:9" ht="27.6">
      <c r="A302" s="213" t="s">
        <v>371</v>
      </c>
      <c r="B302" s="211" t="s">
        <v>346</v>
      </c>
      <c r="C302" s="175" t="s">
        <v>356</v>
      </c>
      <c r="D302" s="217" t="s">
        <v>293</v>
      </c>
      <c r="E302" s="161" t="s">
        <v>818</v>
      </c>
      <c r="F302" s="161" t="s">
        <v>373</v>
      </c>
      <c r="G302" s="169" t="s">
        <v>819</v>
      </c>
      <c r="I302" s="165"/>
    </row>
    <row r="303" spans="1:9" ht="27.6">
      <c r="A303" s="213" t="s">
        <v>375</v>
      </c>
      <c r="B303" s="211" t="s">
        <v>376</v>
      </c>
      <c r="C303" s="175" t="s">
        <v>356</v>
      </c>
      <c r="D303" s="217" t="s">
        <v>293</v>
      </c>
      <c r="E303" s="161" t="s">
        <v>818</v>
      </c>
      <c r="F303" s="161" t="s">
        <v>377</v>
      </c>
      <c r="G303" s="169" t="s">
        <v>820</v>
      </c>
    </row>
    <row r="304" spans="1:9">
      <c r="A304" s="394"/>
      <c r="B304" s="395"/>
      <c r="C304" s="395"/>
      <c r="D304" s="395"/>
      <c r="E304" s="396"/>
      <c r="F304" s="186" t="s">
        <v>295</v>
      </c>
      <c r="G304" s="233">
        <f>'ORÇAMENTO SINTÉTICO'!H64</f>
        <v>71.150000000000006</v>
      </c>
    </row>
    <row r="305" spans="1:7">
      <c r="A305" s="399" t="s">
        <v>821</v>
      </c>
      <c r="B305" s="400"/>
      <c r="C305" s="400"/>
      <c r="D305" s="400"/>
      <c r="E305" s="400"/>
      <c r="F305" s="400"/>
      <c r="G305" s="401"/>
    </row>
    <row r="306" spans="1:7">
      <c r="A306" s="397" t="s">
        <v>274</v>
      </c>
      <c r="B306" s="398"/>
      <c r="C306" s="171" t="s">
        <v>275</v>
      </c>
      <c r="D306" s="171" t="s">
        <v>5</v>
      </c>
      <c r="E306" s="171" t="s">
        <v>276</v>
      </c>
      <c r="F306" s="171" t="s">
        <v>277</v>
      </c>
      <c r="G306" s="172" t="s">
        <v>11</v>
      </c>
    </row>
    <row r="307" spans="1:7" ht="27.6">
      <c r="A307" s="213" t="s">
        <v>545</v>
      </c>
      <c r="B307" s="211" t="s">
        <v>546</v>
      </c>
      <c r="C307" s="175" t="s">
        <v>356</v>
      </c>
      <c r="D307" s="217" t="s">
        <v>357</v>
      </c>
      <c r="E307" s="161" t="s">
        <v>549</v>
      </c>
      <c r="F307" s="161" t="s">
        <v>788</v>
      </c>
      <c r="G307" s="169" t="s">
        <v>789</v>
      </c>
    </row>
    <row r="308" spans="1:7" ht="27.6">
      <c r="A308" s="213" t="s">
        <v>555</v>
      </c>
      <c r="B308" s="211" t="s">
        <v>556</v>
      </c>
      <c r="C308" s="175" t="s">
        <v>356</v>
      </c>
      <c r="D308" s="217" t="s">
        <v>357</v>
      </c>
      <c r="E308" s="161" t="s">
        <v>369</v>
      </c>
      <c r="F308" s="161" t="s">
        <v>510</v>
      </c>
      <c r="G308" s="169" t="s">
        <v>510</v>
      </c>
    </row>
    <row r="309" spans="1:7" ht="27.6">
      <c r="A309" s="213" t="s">
        <v>538</v>
      </c>
      <c r="B309" s="211" t="s">
        <v>539</v>
      </c>
      <c r="C309" s="175" t="s">
        <v>356</v>
      </c>
      <c r="D309" s="217" t="s">
        <v>357</v>
      </c>
      <c r="E309" s="161" t="s">
        <v>550</v>
      </c>
      <c r="F309" s="161" t="s">
        <v>782</v>
      </c>
      <c r="G309" s="169" t="s">
        <v>791</v>
      </c>
    </row>
    <row r="310" spans="1:7">
      <c r="A310" s="213" t="s">
        <v>541</v>
      </c>
      <c r="B310" s="211" t="s">
        <v>542</v>
      </c>
      <c r="C310" s="175" t="s">
        <v>356</v>
      </c>
      <c r="D310" s="217" t="s">
        <v>357</v>
      </c>
      <c r="E310" s="161" t="s">
        <v>382</v>
      </c>
      <c r="F310" s="161" t="s">
        <v>784</v>
      </c>
      <c r="G310" s="169" t="s">
        <v>785</v>
      </c>
    </row>
    <row r="311" spans="1:7" ht="27.6">
      <c r="A311" s="213" t="s">
        <v>371</v>
      </c>
      <c r="B311" s="211" t="s">
        <v>346</v>
      </c>
      <c r="C311" s="175" t="s">
        <v>356</v>
      </c>
      <c r="D311" s="217" t="s">
        <v>293</v>
      </c>
      <c r="E311" s="161" t="s">
        <v>551</v>
      </c>
      <c r="F311" s="161" t="s">
        <v>373</v>
      </c>
      <c r="G311" s="169" t="s">
        <v>792</v>
      </c>
    </row>
    <row r="312" spans="1:7" ht="27.6">
      <c r="A312" s="213" t="s">
        <v>375</v>
      </c>
      <c r="B312" s="211" t="s">
        <v>376</v>
      </c>
      <c r="C312" s="175" t="s">
        <v>356</v>
      </c>
      <c r="D312" s="217" t="s">
        <v>293</v>
      </c>
      <c r="E312" s="161" t="s">
        <v>551</v>
      </c>
      <c r="F312" s="161" t="s">
        <v>377</v>
      </c>
      <c r="G312" s="169" t="s">
        <v>793</v>
      </c>
    </row>
    <row r="313" spans="1:7">
      <c r="A313" s="394"/>
      <c r="B313" s="395"/>
      <c r="C313" s="395"/>
      <c r="D313" s="395"/>
      <c r="E313" s="396"/>
      <c r="F313" s="186" t="s">
        <v>295</v>
      </c>
      <c r="G313" s="233">
        <v>40.67</v>
      </c>
    </row>
    <row r="314" spans="1:7">
      <c r="A314" s="399" t="s">
        <v>561</v>
      </c>
      <c r="B314" s="400"/>
      <c r="C314" s="400"/>
      <c r="D314" s="400"/>
      <c r="E314" s="400"/>
      <c r="F314" s="400"/>
      <c r="G314" s="401"/>
    </row>
    <row r="315" spans="1:7">
      <c r="A315" s="397" t="s">
        <v>274</v>
      </c>
      <c r="B315" s="398"/>
      <c r="C315" s="171" t="s">
        <v>275</v>
      </c>
      <c r="D315" s="171" t="s">
        <v>5</v>
      </c>
      <c r="E315" s="171" t="s">
        <v>276</v>
      </c>
      <c r="F315" s="171" t="s">
        <v>277</v>
      </c>
      <c r="G315" s="172" t="s">
        <v>11</v>
      </c>
    </row>
    <row r="316" spans="1:7" ht="27.6">
      <c r="A316" s="213" t="s">
        <v>545</v>
      </c>
      <c r="B316" s="211" t="s">
        <v>546</v>
      </c>
      <c r="C316" s="175" t="s">
        <v>356</v>
      </c>
      <c r="D316" s="217" t="s">
        <v>357</v>
      </c>
      <c r="E316" s="161" t="s">
        <v>562</v>
      </c>
      <c r="F316" s="161" t="s">
        <v>788</v>
      </c>
      <c r="G316" s="169">
        <f>E316*F316</f>
        <v>0.72628999999999999</v>
      </c>
    </row>
    <row r="317" spans="1:7" ht="27.6">
      <c r="A317" s="213" t="s">
        <v>538</v>
      </c>
      <c r="B317" s="211" t="s">
        <v>539</v>
      </c>
      <c r="C317" s="175" t="s">
        <v>356</v>
      </c>
      <c r="D317" s="217" t="s">
        <v>357</v>
      </c>
      <c r="E317" s="161" t="s">
        <v>563</v>
      </c>
      <c r="F317" s="161" t="s">
        <v>782</v>
      </c>
      <c r="G317" s="169">
        <f t="shared" ref="G317:G321" si="13">E317*F317</f>
        <v>1.0460999999999998</v>
      </c>
    </row>
    <row r="318" spans="1:7" ht="27.6">
      <c r="A318" s="213" t="s">
        <v>564</v>
      </c>
      <c r="B318" s="211" t="s">
        <v>565</v>
      </c>
      <c r="C318" s="175" t="s">
        <v>356</v>
      </c>
      <c r="D318" s="217" t="s">
        <v>357</v>
      </c>
      <c r="E318" s="161" t="s">
        <v>369</v>
      </c>
      <c r="F318" s="161" t="s">
        <v>822</v>
      </c>
      <c r="G318" s="169">
        <f t="shared" si="13"/>
        <v>6.92</v>
      </c>
    </row>
    <row r="319" spans="1:7">
      <c r="A319" s="213" t="s">
        <v>541</v>
      </c>
      <c r="B319" s="211" t="s">
        <v>542</v>
      </c>
      <c r="C319" s="175" t="s">
        <v>356</v>
      </c>
      <c r="D319" s="217" t="s">
        <v>357</v>
      </c>
      <c r="E319" s="161" t="s">
        <v>566</v>
      </c>
      <c r="F319" s="161" t="s">
        <v>784</v>
      </c>
      <c r="G319" s="169">
        <f t="shared" si="13"/>
        <v>2.5926000000000001E-2</v>
      </c>
    </row>
    <row r="320" spans="1:7" ht="27.6">
      <c r="A320" s="213" t="s">
        <v>371</v>
      </c>
      <c r="B320" s="211" t="s">
        <v>346</v>
      </c>
      <c r="C320" s="175" t="s">
        <v>356</v>
      </c>
      <c r="D320" s="217" t="s">
        <v>293</v>
      </c>
      <c r="E320" s="161" t="s">
        <v>567</v>
      </c>
      <c r="F320" s="161" t="s">
        <v>373</v>
      </c>
      <c r="G320" s="169">
        <f t="shared" si="13"/>
        <v>1.2580309999999999</v>
      </c>
    </row>
    <row r="321" spans="1:7" ht="27.6">
      <c r="A321" s="213" t="s">
        <v>375</v>
      </c>
      <c r="B321" s="211" t="s">
        <v>376</v>
      </c>
      <c r="C321" s="175" t="s">
        <v>356</v>
      </c>
      <c r="D321" s="217" t="s">
        <v>293</v>
      </c>
      <c r="E321" s="161" t="s">
        <v>567</v>
      </c>
      <c r="F321" s="161" t="s">
        <v>377</v>
      </c>
      <c r="G321" s="169">
        <f t="shared" si="13"/>
        <v>1.5301979999999999</v>
      </c>
    </row>
    <row r="322" spans="1:7">
      <c r="A322" s="394"/>
      <c r="B322" s="395"/>
      <c r="C322" s="395"/>
      <c r="D322" s="395"/>
      <c r="E322" s="396"/>
      <c r="F322" s="186" t="s">
        <v>295</v>
      </c>
      <c r="G322" s="233">
        <f>'ORÇAMENTO SINTÉTICO'!H66</f>
        <v>11.48</v>
      </c>
    </row>
    <row r="323" spans="1:7">
      <c r="A323" s="399" t="s">
        <v>823</v>
      </c>
      <c r="B323" s="400"/>
      <c r="C323" s="400"/>
      <c r="D323" s="400"/>
      <c r="E323" s="400"/>
      <c r="F323" s="400"/>
      <c r="G323" s="401"/>
    </row>
    <row r="324" spans="1:7">
      <c r="A324" s="397" t="s">
        <v>274</v>
      </c>
      <c r="B324" s="398"/>
      <c r="C324" s="171" t="s">
        <v>275</v>
      </c>
      <c r="D324" s="171" t="s">
        <v>5</v>
      </c>
      <c r="E324" s="171" t="s">
        <v>276</v>
      </c>
      <c r="F324" s="171" t="s">
        <v>277</v>
      </c>
      <c r="G324" s="172" t="s">
        <v>11</v>
      </c>
    </row>
    <row r="325" spans="1:7" ht="27.6">
      <c r="A325" s="213" t="s">
        <v>545</v>
      </c>
      <c r="B325" s="211" t="s">
        <v>546</v>
      </c>
      <c r="C325" s="175" t="s">
        <v>356</v>
      </c>
      <c r="D325" s="217" t="s">
        <v>357</v>
      </c>
      <c r="E325" s="160" t="s">
        <v>568</v>
      </c>
      <c r="F325" s="161" t="s">
        <v>788</v>
      </c>
      <c r="G325" s="169" t="s">
        <v>824</v>
      </c>
    </row>
    <row r="326" spans="1:7" ht="27.6">
      <c r="A326" s="213" t="s">
        <v>569</v>
      </c>
      <c r="B326" s="211" t="s">
        <v>570</v>
      </c>
      <c r="C326" s="175" t="s">
        <v>356</v>
      </c>
      <c r="D326" s="217" t="s">
        <v>357</v>
      </c>
      <c r="E326" s="160" t="s">
        <v>369</v>
      </c>
      <c r="F326" s="161" t="s">
        <v>825</v>
      </c>
      <c r="G326" s="169" t="s">
        <v>825</v>
      </c>
    </row>
    <row r="327" spans="1:7" ht="27.6">
      <c r="A327" s="213" t="s">
        <v>538</v>
      </c>
      <c r="B327" s="211" t="s">
        <v>539</v>
      </c>
      <c r="C327" s="175" t="s">
        <v>356</v>
      </c>
      <c r="D327" s="217" t="s">
        <v>357</v>
      </c>
      <c r="E327" s="160" t="s">
        <v>571</v>
      </c>
      <c r="F327" s="161" t="s">
        <v>782</v>
      </c>
      <c r="G327" s="169" t="s">
        <v>826</v>
      </c>
    </row>
    <row r="328" spans="1:7">
      <c r="A328" s="213" t="s">
        <v>541</v>
      </c>
      <c r="B328" s="211" t="s">
        <v>542</v>
      </c>
      <c r="C328" s="175" t="s">
        <v>356</v>
      </c>
      <c r="D328" s="217" t="s">
        <v>357</v>
      </c>
      <c r="E328" s="160" t="s">
        <v>572</v>
      </c>
      <c r="F328" s="161" t="s">
        <v>784</v>
      </c>
      <c r="G328" s="169" t="s">
        <v>785</v>
      </c>
    </row>
    <row r="329" spans="1:7" ht="27.6">
      <c r="A329" s="213" t="s">
        <v>371</v>
      </c>
      <c r="B329" s="211" t="s">
        <v>346</v>
      </c>
      <c r="C329" s="175" t="s">
        <v>356</v>
      </c>
      <c r="D329" s="217" t="s">
        <v>293</v>
      </c>
      <c r="E329" s="160" t="s">
        <v>573</v>
      </c>
      <c r="F329" s="161" t="s">
        <v>373</v>
      </c>
      <c r="G329" s="169" t="s">
        <v>827</v>
      </c>
    </row>
    <row r="330" spans="1:7" ht="27.6">
      <c r="A330" s="213" t="s">
        <v>375</v>
      </c>
      <c r="B330" s="211" t="s">
        <v>376</v>
      </c>
      <c r="C330" s="175" t="s">
        <v>356</v>
      </c>
      <c r="D330" s="217" t="s">
        <v>293</v>
      </c>
      <c r="E330" s="160" t="s">
        <v>573</v>
      </c>
      <c r="F330" s="161" t="s">
        <v>377</v>
      </c>
      <c r="G330" s="169" t="s">
        <v>828</v>
      </c>
    </row>
    <row r="331" spans="1:7">
      <c r="A331" s="394"/>
      <c r="B331" s="395"/>
      <c r="C331" s="395"/>
      <c r="D331" s="395"/>
      <c r="E331" s="396"/>
      <c r="F331" s="186" t="s">
        <v>295</v>
      </c>
      <c r="G331" s="233">
        <v>21.360000000000003</v>
      </c>
    </row>
    <row r="332" spans="1:7">
      <c r="A332" s="399" t="s">
        <v>574</v>
      </c>
      <c r="B332" s="400"/>
      <c r="C332" s="400"/>
      <c r="D332" s="400"/>
      <c r="E332" s="400"/>
      <c r="F332" s="400"/>
      <c r="G332" s="401"/>
    </row>
    <row r="333" spans="1:7">
      <c r="A333" s="397" t="s">
        <v>274</v>
      </c>
      <c r="B333" s="398"/>
      <c r="C333" s="171" t="s">
        <v>275</v>
      </c>
      <c r="D333" s="171" t="s">
        <v>5</v>
      </c>
      <c r="E333" s="171" t="s">
        <v>276</v>
      </c>
      <c r="F333" s="171" t="s">
        <v>277</v>
      </c>
      <c r="G333" s="172" t="s">
        <v>11</v>
      </c>
    </row>
    <row r="334" spans="1:7" ht="27.6">
      <c r="A334" s="213" t="s">
        <v>575</v>
      </c>
      <c r="B334" s="211" t="s">
        <v>576</v>
      </c>
      <c r="C334" s="175" t="s">
        <v>356</v>
      </c>
      <c r="D334" s="217" t="s">
        <v>310</v>
      </c>
      <c r="E334" s="161" t="s">
        <v>554</v>
      </c>
      <c r="F334" s="161" t="s">
        <v>831</v>
      </c>
      <c r="G334" s="169" t="s">
        <v>832</v>
      </c>
    </row>
    <row r="335" spans="1:7">
      <c r="A335" s="213" t="s">
        <v>541</v>
      </c>
      <c r="B335" s="211" t="s">
        <v>542</v>
      </c>
      <c r="C335" s="175" t="s">
        <v>356</v>
      </c>
      <c r="D335" s="217" t="s">
        <v>444</v>
      </c>
      <c r="E335" s="161" t="s">
        <v>577</v>
      </c>
      <c r="F335" s="161" t="s">
        <v>784</v>
      </c>
      <c r="G335" s="169" t="s">
        <v>833</v>
      </c>
    </row>
    <row r="336" spans="1:7" ht="27.6">
      <c r="A336" s="213" t="s">
        <v>371</v>
      </c>
      <c r="B336" s="211" t="s">
        <v>346</v>
      </c>
      <c r="C336" s="175" t="s">
        <v>356</v>
      </c>
      <c r="D336" s="217" t="s">
        <v>293</v>
      </c>
      <c r="E336" s="161" t="s">
        <v>578</v>
      </c>
      <c r="F336" s="161" t="s">
        <v>373</v>
      </c>
      <c r="G336" s="169" t="s">
        <v>834</v>
      </c>
    </row>
    <row r="337" spans="1:7" ht="27.6">
      <c r="A337" s="213" t="s">
        <v>375</v>
      </c>
      <c r="B337" s="211" t="s">
        <v>376</v>
      </c>
      <c r="C337" s="175" t="s">
        <v>356</v>
      </c>
      <c r="D337" s="217" t="s">
        <v>293</v>
      </c>
      <c r="E337" s="161" t="s">
        <v>578</v>
      </c>
      <c r="F337" s="161" t="s">
        <v>377</v>
      </c>
      <c r="G337" s="169" t="s">
        <v>835</v>
      </c>
    </row>
    <row r="338" spans="1:7">
      <c r="A338" s="394"/>
      <c r="B338" s="395"/>
      <c r="C338" s="395"/>
      <c r="D338" s="395"/>
      <c r="E338" s="396"/>
      <c r="F338" s="186" t="s">
        <v>295</v>
      </c>
      <c r="G338" s="233">
        <f>'ORÇAMENTO SINTÉTICO'!H68</f>
        <v>5.66</v>
      </c>
    </row>
    <row r="339" spans="1:7">
      <c r="A339" s="399" t="s">
        <v>579</v>
      </c>
      <c r="B339" s="400"/>
      <c r="C339" s="400"/>
      <c r="D339" s="400"/>
      <c r="E339" s="400"/>
      <c r="F339" s="400"/>
      <c r="G339" s="401"/>
    </row>
    <row r="340" spans="1:7">
      <c r="A340" s="397" t="s">
        <v>274</v>
      </c>
      <c r="B340" s="398"/>
      <c r="C340" s="171" t="s">
        <v>275</v>
      </c>
      <c r="D340" s="171" t="s">
        <v>5</v>
      </c>
      <c r="E340" s="171" t="s">
        <v>276</v>
      </c>
      <c r="F340" s="171" t="s">
        <v>277</v>
      </c>
      <c r="G340" s="172" t="s">
        <v>11</v>
      </c>
    </row>
    <row r="341" spans="1:7" ht="27.6">
      <c r="A341" s="213" t="s">
        <v>580</v>
      </c>
      <c r="B341" s="211" t="s">
        <v>176</v>
      </c>
      <c r="C341" s="175" t="s">
        <v>280</v>
      </c>
      <c r="D341" s="217" t="s">
        <v>444</v>
      </c>
      <c r="E341" s="234">
        <v>1</v>
      </c>
      <c r="F341" s="235">
        <v>7.93</v>
      </c>
      <c r="G341" s="236">
        <f>E341*F341</f>
        <v>7.93</v>
      </c>
    </row>
    <row r="342" spans="1:7">
      <c r="A342" s="213" t="s">
        <v>581</v>
      </c>
      <c r="B342" s="211" t="s">
        <v>582</v>
      </c>
      <c r="C342" s="175" t="s">
        <v>280</v>
      </c>
      <c r="D342" s="217" t="s">
        <v>363</v>
      </c>
      <c r="E342" s="234">
        <v>7.0000000000000001E-3</v>
      </c>
      <c r="F342" s="235">
        <v>44.08</v>
      </c>
      <c r="G342" s="236">
        <f t="shared" ref="G342:G345" si="14">E342*F342</f>
        <v>0.30856</v>
      </c>
    </row>
    <row r="343" spans="1:7">
      <c r="A343" s="213" t="s">
        <v>583</v>
      </c>
      <c r="B343" s="211" t="s">
        <v>584</v>
      </c>
      <c r="C343" s="175" t="s">
        <v>280</v>
      </c>
      <c r="D343" s="217" t="s">
        <v>585</v>
      </c>
      <c r="E343" s="234">
        <v>0.05</v>
      </c>
      <c r="F343" s="235">
        <v>7.95</v>
      </c>
      <c r="G343" s="236">
        <f t="shared" si="14"/>
        <v>0.39750000000000002</v>
      </c>
    </row>
    <row r="344" spans="1:7" ht="27.6">
      <c r="A344" s="213">
        <v>280008</v>
      </c>
      <c r="B344" s="211" t="s">
        <v>346</v>
      </c>
      <c r="C344" s="175" t="s">
        <v>280</v>
      </c>
      <c r="D344" s="217" t="s">
        <v>293</v>
      </c>
      <c r="E344" s="234">
        <v>0.18</v>
      </c>
      <c r="F344" s="235">
        <v>18.61</v>
      </c>
      <c r="G344" s="236">
        <f t="shared" si="14"/>
        <v>3.3497999999999997</v>
      </c>
    </row>
    <row r="345" spans="1:7" ht="27.6">
      <c r="A345" s="213">
        <v>280016</v>
      </c>
      <c r="B345" s="211" t="s">
        <v>376</v>
      </c>
      <c r="C345" s="175" t="s">
        <v>280</v>
      </c>
      <c r="D345" s="217" t="s">
        <v>293</v>
      </c>
      <c r="E345" s="234">
        <v>0.18</v>
      </c>
      <c r="F345" s="235">
        <v>23.16</v>
      </c>
      <c r="G345" s="236">
        <f t="shared" si="14"/>
        <v>4.1688000000000001</v>
      </c>
    </row>
    <row r="346" spans="1:7">
      <c r="A346" s="394"/>
      <c r="B346" s="395"/>
      <c r="C346" s="395"/>
      <c r="D346" s="395"/>
      <c r="E346" s="396"/>
      <c r="F346" s="202" t="s">
        <v>295</v>
      </c>
      <c r="G346" s="203">
        <v>16.16</v>
      </c>
    </row>
    <row r="347" spans="1:7">
      <c r="A347" s="399" t="s">
        <v>586</v>
      </c>
      <c r="B347" s="400"/>
      <c r="C347" s="400"/>
      <c r="D347" s="400"/>
      <c r="E347" s="400"/>
      <c r="F347" s="400"/>
      <c r="G347" s="401"/>
    </row>
    <row r="348" spans="1:7">
      <c r="A348" s="397" t="s">
        <v>274</v>
      </c>
      <c r="B348" s="398"/>
      <c r="C348" s="171" t="s">
        <v>275</v>
      </c>
      <c r="D348" s="171" t="s">
        <v>5</v>
      </c>
      <c r="E348" s="171" t="s">
        <v>276</v>
      </c>
      <c r="F348" s="171" t="s">
        <v>277</v>
      </c>
      <c r="G348" s="172" t="s">
        <v>11</v>
      </c>
    </row>
    <row r="349" spans="1:7">
      <c r="A349" s="213" t="s">
        <v>587</v>
      </c>
      <c r="B349" s="211" t="s">
        <v>588</v>
      </c>
      <c r="C349" s="175" t="s">
        <v>280</v>
      </c>
      <c r="D349" s="217" t="s">
        <v>307</v>
      </c>
      <c r="E349" s="234">
        <v>1</v>
      </c>
      <c r="F349" s="235">
        <v>15.87</v>
      </c>
      <c r="G349" s="236">
        <f t="shared" ref="G349:G352" si="15">E349*F349</f>
        <v>15.87</v>
      </c>
    </row>
    <row r="350" spans="1:7">
      <c r="A350" s="213" t="s">
        <v>581</v>
      </c>
      <c r="B350" s="211" t="s">
        <v>582</v>
      </c>
      <c r="C350" s="175" t="s">
        <v>280</v>
      </c>
      <c r="D350" s="217" t="s">
        <v>363</v>
      </c>
      <c r="E350" s="234">
        <v>0.11</v>
      </c>
      <c r="F350" s="235">
        <v>44.08</v>
      </c>
      <c r="G350" s="236">
        <f t="shared" si="15"/>
        <v>4.8487999999999998</v>
      </c>
    </row>
    <row r="351" spans="1:7">
      <c r="A351" s="213" t="s">
        <v>583</v>
      </c>
      <c r="B351" s="211" t="s">
        <v>584</v>
      </c>
      <c r="C351" s="175" t="s">
        <v>280</v>
      </c>
      <c r="D351" s="217" t="s">
        <v>585</v>
      </c>
      <c r="E351" s="234">
        <v>0.08</v>
      </c>
      <c r="F351" s="235">
        <v>7.95</v>
      </c>
      <c r="G351" s="236">
        <f t="shared" si="15"/>
        <v>0.63600000000000001</v>
      </c>
    </row>
    <row r="352" spans="1:7" ht="27.6">
      <c r="A352" s="213">
        <v>280008</v>
      </c>
      <c r="B352" s="211" t="s">
        <v>346</v>
      </c>
      <c r="C352" s="175" t="s">
        <v>280</v>
      </c>
      <c r="D352" s="217" t="s">
        <v>293</v>
      </c>
      <c r="E352" s="234">
        <v>0.19</v>
      </c>
      <c r="F352" s="235">
        <v>18.61</v>
      </c>
      <c r="G352" s="236">
        <f t="shared" si="15"/>
        <v>3.5358999999999998</v>
      </c>
    </row>
    <row r="353" spans="1:7" ht="27.6">
      <c r="A353" s="213">
        <v>280016</v>
      </c>
      <c r="B353" s="211" t="s">
        <v>376</v>
      </c>
      <c r="C353" s="175" t="s">
        <v>280</v>
      </c>
      <c r="D353" s="217" t="s">
        <v>293</v>
      </c>
      <c r="E353" s="234">
        <v>0.19</v>
      </c>
      <c r="F353" s="235">
        <v>23.16</v>
      </c>
      <c r="G353" s="236">
        <f t="shared" ref="G353" si="16">E353*F353</f>
        <v>4.4004000000000003</v>
      </c>
    </row>
    <row r="354" spans="1:7">
      <c r="A354" s="394"/>
      <c r="B354" s="395"/>
      <c r="C354" s="395"/>
      <c r="D354" s="395"/>
      <c r="E354" s="396"/>
      <c r="F354" s="202" t="s">
        <v>295</v>
      </c>
      <c r="G354" s="203">
        <f>'ORÇAMENTO SINTÉTICO'!H70</f>
        <v>24.93</v>
      </c>
    </row>
    <row r="355" spans="1:7">
      <c r="A355" s="399" t="s">
        <v>589</v>
      </c>
      <c r="B355" s="400"/>
      <c r="C355" s="400"/>
      <c r="D355" s="400"/>
      <c r="E355" s="400"/>
      <c r="F355" s="400"/>
      <c r="G355" s="401"/>
    </row>
    <row r="356" spans="1:7">
      <c r="A356" s="397" t="s">
        <v>274</v>
      </c>
      <c r="B356" s="398"/>
      <c r="C356" s="171" t="s">
        <v>275</v>
      </c>
      <c r="D356" s="171" t="s">
        <v>5</v>
      </c>
      <c r="E356" s="171" t="s">
        <v>276</v>
      </c>
      <c r="F356" s="171" t="s">
        <v>277</v>
      </c>
      <c r="G356" s="172" t="s">
        <v>11</v>
      </c>
    </row>
    <row r="357" spans="1:7">
      <c r="A357" s="213" t="s">
        <v>590</v>
      </c>
      <c r="B357" s="211" t="s">
        <v>182</v>
      </c>
      <c r="C357" s="175" t="s">
        <v>280</v>
      </c>
      <c r="D357" s="217" t="s">
        <v>307</v>
      </c>
      <c r="E357" s="234">
        <v>1</v>
      </c>
      <c r="F357" s="235">
        <v>2</v>
      </c>
      <c r="G357" s="236">
        <f t="shared" ref="G357:G361" si="17">E357*F357</f>
        <v>2</v>
      </c>
    </row>
    <row r="358" spans="1:7">
      <c r="A358" s="213" t="s">
        <v>581</v>
      </c>
      <c r="B358" s="211" t="s">
        <v>582</v>
      </c>
      <c r="C358" s="175" t="s">
        <v>280</v>
      </c>
      <c r="D358" s="217" t="s">
        <v>363</v>
      </c>
      <c r="E358" s="234">
        <v>4.0000000000000001E-3</v>
      </c>
      <c r="F358" s="235">
        <v>44.08</v>
      </c>
      <c r="G358" s="236">
        <f t="shared" si="17"/>
        <v>0.17632</v>
      </c>
    </row>
    <row r="359" spans="1:7">
      <c r="A359" s="213" t="s">
        <v>583</v>
      </c>
      <c r="B359" s="211" t="s">
        <v>584</v>
      </c>
      <c r="C359" s="175" t="s">
        <v>280</v>
      </c>
      <c r="D359" s="217" t="s">
        <v>585</v>
      </c>
      <c r="E359" s="234">
        <v>1.0999999999999999E-2</v>
      </c>
      <c r="F359" s="235">
        <v>7.95</v>
      </c>
      <c r="G359" s="236">
        <f t="shared" si="17"/>
        <v>8.745E-2</v>
      </c>
    </row>
    <row r="360" spans="1:7" ht="27.6">
      <c r="A360" s="213">
        <v>280008</v>
      </c>
      <c r="B360" s="211" t="s">
        <v>346</v>
      </c>
      <c r="C360" s="175" t="s">
        <v>280</v>
      </c>
      <c r="D360" s="217" t="s">
        <v>293</v>
      </c>
      <c r="E360" s="234">
        <v>0.18</v>
      </c>
      <c r="F360" s="235">
        <v>18.61</v>
      </c>
      <c r="G360" s="236">
        <f t="shared" si="17"/>
        <v>3.3497999999999997</v>
      </c>
    </row>
    <row r="361" spans="1:7" ht="27.6">
      <c r="A361" s="213">
        <v>280016</v>
      </c>
      <c r="B361" s="211" t="s">
        <v>376</v>
      </c>
      <c r="C361" s="175" t="s">
        <v>280</v>
      </c>
      <c r="D361" s="217" t="s">
        <v>293</v>
      </c>
      <c r="E361" s="234">
        <v>0.18</v>
      </c>
      <c r="F361" s="235">
        <v>23.16</v>
      </c>
      <c r="G361" s="236">
        <f t="shared" si="17"/>
        <v>4.1688000000000001</v>
      </c>
    </row>
    <row r="362" spans="1:7">
      <c r="A362" s="394"/>
      <c r="B362" s="395"/>
      <c r="C362" s="395"/>
      <c r="D362" s="395"/>
      <c r="E362" s="396"/>
      <c r="F362" s="202" t="s">
        <v>295</v>
      </c>
      <c r="G362" s="203">
        <f>'ORÇAMENTO SINTÉTICO'!H71</f>
        <v>10.55</v>
      </c>
    </row>
    <row r="363" spans="1:7">
      <c r="A363" s="399" t="s">
        <v>843</v>
      </c>
      <c r="B363" s="400"/>
      <c r="C363" s="400"/>
      <c r="D363" s="400"/>
      <c r="E363" s="400"/>
      <c r="F363" s="400"/>
      <c r="G363" s="401"/>
    </row>
    <row r="364" spans="1:7">
      <c r="A364" s="397" t="s">
        <v>274</v>
      </c>
      <c r="B364" s="398"/>
      <c r="C364" s="171" t="s">
        <v>275</v>
      </c>
      <c r="D364" s="171" t="s">
        <v>5</v>
      </c>
      <c r="E364" s="171" t="s">
        <v>276</v>
      </c>
      <c r="F364" s="171" t="s">
        <v>277</v>
      </c>
      <c r="G364" s="172" t="s">
        <v>11</v>
      </c>
    </row>
    <row r="365" spans="1:7">
      <c r="A365" s="213" t="s">
        <v>590</v>
      </c>
      <c r="B365" s="211" t="s">
        <v>185</v>
      </c>
      <c r="C365" s="175" t="s">
        <v>280</v>
      </c>
      <c r="D365" s="217" t="s">
        <v>307</v>
      </c>
      <c r="E365" s="234">
        <v>1</v>
      </c>
      <c r="F365" s="235">
        <v>11.55</v>
      </c>
      <c r="G365" s="236">
        <f t="shared" ref="G365:G369" si="18">E365*F365</f>
        <v>11.55</v>
      </c>
    </row>
    <row r="366" spans="1:7">
      <c r="A366" s="213" t="s">
        <v>581</v>
      </c>
      <c r="B366" s="211" t="s">
        <v>582</v>
      </c>
      <c r="C366" s="175" t="s">
        <v>280</v>
      </c>
      <c r="D366" s="217" t="s">
        <v>363</v>
      </c>
      <c r="E366" s="234">
        <v>4.0000000000000001E-3</v>
      </c>
      <c r="F366" s="235">
        <v>44.08</v>
      </c>
      <c r="G366" s="236">
        <f t="shared" si="18"/>
        <v>0.17632</v>
      </c>
    </row>
    <row r="367" spans="1:7">
      <c r="A367" s="213" t="s">
        <v>583</v>
      </c>
      <c r="B367" s="211" t="s">
        <v>584</v>
      </c>
      <c r="C367" s="175" t="s">
        <v>280</v>
      </c>
      <c r="D367" s="217" t="s">
        <v>585</v>
      </c>
      <c r="E367" s="234">
        <v>1.0999999999999999E-2</v>
      </c>
      <c r="F367" s="235">
        <v>7.95</v>
      </c>
      <c r="G367" s="236">
        <f t="shared" si="18"/>
        <v>8.745E-2</v>
      </c>
    </row>
    <row r="368" spans="1:7" ht="27.6">
      <c r="A368" s="213">
        <v>280008</v>
      </c>
      <c r="B368" s="211" t="s">
        <v>346</v>
      </c>
      <c r="C368" s="175" t="s">
        <v>280</v>
      </c>
      <c r="D368" s="217" t="s">
        <v>293</v>
      </c>
      <c r="E368" s="234">
        <v>0.18</v>
      </c>
      <c r="F368" s="235">
        <v>18.61</v>
      </c>
      <c r="G368" s="236">
        <f t="shared" si="18"/>
        <v>3.3497999999999997</v>
      </c>
    </row>
    <row r="369" spans="1:7" ht="27.6">
      <c r="A369" s="213">
        <v>280016</v>
      </c>
      <c r="B369" s="211" t="s">
        <v>376</v>
      </c>
      <c r="C369" s="175" t="s">
        <v>280</v>
      </c>
      <c r="D369" s="217" t="s">
        <v>293</v>
      </c>
      <c r="E369" s="234">
        <v>0.18</v>
      </c>
      <c r="F369" s="235">
        <v>23.16</v>
      </c>
      <c r="G369" s="236">
        <f t="shared" si="18"/>
        <v>4.1688000000000001</v>
      </c>
    </row>
    <row r="370" spans="1:7">
      <c r="A370" s="394"/>
      <c r="B370" s="395"/>
      <c r="C370" s="395"/>
      <c r="D370" s="395"/>
      <c r="E370" s="396"/>
      <c r="F370" s="202" t="s">
        <v>295</v>
      </c>
      <c r="G370" s="203">
        <f>'ORÇAMENTO SINTÉTICO'!H72</f>
        <v>31.38</v>
      </c>
    </row>
    <row r="371" spans="1:7">
      <c r="A371" s="399" t="s">
        <v>836</v>
      </c>
      <c r="B371" s="400"/>
      <c r="C371" s="400"/>
      <c r="D371" s="400"/>
      <c r="E371" s="400"/>
      <c r="F371" s="400"/>
      <c r="G371" s="401"/>
    </row>
    <row r="372" spans="1:7">
      <c r="A372" s="397" t="s">
        <v>274</v>
      </c>
      <c r="B372" s="398"/>
      <c r="C372" s="171" t="s">
        <v>275</v>
      </c>
      <c r="D372" s="171" t="s">
        <v>5</v>
      </c>
      <c r="E372" s="171" t="s">
        <v>276</v>
      </c>
      <c r="F372" s="171" t="s">
        <v>277</v>
      </c>
      <c r="G372" s="172" t="s">
        <v>11</v>
      </c>
    </row>
    <row r="373" spans="1:7">
      <c r="A373" s="213" t="s">
        <v>591</v>
      </c>
      <c r="B373" s="211" t="s">
        <v>592</v>
      </c>
      <c r="C373" s="175" t="s">
        <v>280</v>
      </c>
      <c r="D373" s="217" t="s">
        <v>307</v>
      </c>
      <c r="E373" s="234">
        <v>1</v>
      </c>
      <c r="F373" s="235">
        <v>27</v>
      </c>
      <c r="G373" s="237">
        <f t="shared" ref="G373:G376" si="19">E373*F373</f>
        <v>27</v>
      </c>
    </row>
    <row r="374" spans="1:7">
      <c r="A374" s="213" t="s">
        <v>593</v>
      </c>
      <c r="B374" s="211" t="s">
        <v>594</v>
      </c>
      <c r="C374" s="175" t="s">
        <v>280</v>
      </c>
      <c r="D374" s="217" t="s">
        <v>310</v>
      </c>
      <c r="E374" s="234">
        <v>0.36</v>
      </c>
      <c r="F374" s="235">
        <v>0.37</v>
      </c>
      <c r="G374" s="237">
        <f t="shared" si="19"/>
        <v>0.13319999999999999</v>
      </c>
    </row>
    <row r="375" spans="1:7" ht="27.6">
      <c r="A375" s="213">
        <v>280008</v>
      </c>
      <c r="B375" s="211" t="s">
        <v>346</v>
      </c>
      <c r="C375" s="175" t="s">
        <v>280</v>
      </c>
      <c r="D375" s="217" t="s">
        <v>293</v>
      </c>
      <c r="E375" s="234">
        <v>0.5</v>
      </c>
      <c r="F375" s="235">
        <v>18.61</v>
      </c>
      <c r="G375" s="237">
        <f t="shared" si="19"/>
        <v>9.3049999999999997</v>
      </c>
    </row>
    <row r="376" spans="1:7" ht="27.6">
      <c r="A376" s="213">
        <v>280016</v>
      </c>
      <c r="B376" s="211" t="s">
        <v>376</v>
      </c>
      <c r="C376" s="175" t="s">
        <v>280</v>
      </c>
      <c r="D376" s="217" t="s">
        <v>293</v>
      </c>
      <c r="E376" s="234">
        <v>0.15</v>
      </c>
      <c r="F376" s="235">
        <v>23.16</v>
      </c>
      <c r="G376" s="237">
        <f t="shared" si="19"/>
        <v>3.4739999999999998</v>
      </c>
    </row>
    <row r="377" spans="1:7">
      <c r="A377" s="394"/>
      <c r="B377" s="395"/>
      <c r="C377" s="395"/>
      <c r="D377" s="395"/>
      <c r="E377" s="396"/>
      <c r="F377" s="202" t="s">
        <v>295</v>
      </c>
      <c r="G377" s="203">
        <f>'ORÇAMENTO SINTÉTICO'!H73</f>
        <v>31.53</v>
      </c>
    </row>
    <row r="378" spans="1:7">
      <c r="A378" s="399" t="s">
        <v>837</v>
      </c>
      <c r="B378" s="400"/>
      <c r="C378" s="400"/>
      <c r="D378" s="400"/>
      <c r="E378" s="400"/>
      <c r="F378" s="400"/>
      <c r="G378" s="401"/>
    </row>
    <row r="379" spans="1:7">
      <c r="A379" s="397" t="s">
        <v>274</v>
      </c>
      <c r="B379" s="398"/>
      <c r="C379" s="171" t="s">
        <v>275</v>
      </c>
      <c r="D379" s="171" t="s">
        <v>5</v>
      </c>
      <c r="E379" s="171" t="s">
        <v>276</v>
      </c>
      <c r="F379" s="171" t="s">
        <v>277</v>
      </c>
      <c r="G379" s="172" t="s">
        <v>11</v>
      </c>
    </row>
    <row r="380" spans="1:7" ht="27.6">
      <c r="A380" s="213" t="s">
        <v>545</v>
      </c>
      <c r="B380" s="211" t="s">
        <v>546</v>
      </c>
      <c r="C380" s="175" t="s">
        <v>356</v>
      </c>
      <c r="D380" s="217" t="s">
        <v>357</v>
      </c>
      <c r="E380" s="161" t="s">
        <v>595</v>
      </c>
      <c r="F380" s="161" t="s">
        <v>788</v>
      </c>
      <c r="G380" s="169" t="s">
        <v>844</v>
      </c>
    </row>
    <row r="381" spans="1:7" ht="27.6">
      <c r="A381" s="213" t="s">
        <v>596</v>
      </c>
      <c r="B381" s="211" t="s">
        <v>597</v>
      </c>
      <c r="C381" s="175" t="s">
        <v>356</v>
      </c>
      <c r="D381" s="217" t="s">
        <v>357</v>
      </c>
      <c r="E381" s="161" t="s">
        <v>369</v>
      </c>
      <c r="F381" s="161" t="s">
        <v>845</v>
      </c>
      <c r="G381" s="169" t="s">
        <v>845</v>
      </c>
    </row>
    <row r="382" spans="1:7" ht="27.6">
      <c r="A382" s="213" t="s">
        <v>538</v>
      </c>
      <c r="B382" s="211" t="s">
        <v>539</v>
      </c>
      <c r="C382" s="175" t="s">
        <v>356</v>
      </c>
      <c r="D382" s="217" t="s">
        <v>357</v>
      </c>
      <c r="E382" s="161" t="s">
        <v>559</v>
      </c>
      <c r="F382" s="161" t="s">
        <v>782</v>
      </c>
      <c r="G382" s="169" t="s">
        <v>846</v>
      </c>
    </row>
    <row r="383" spans="1:7">
      <c r="A383" s="213" t="s">
        <v>541</v>
      </c>
      <c r="B383" s="211" t="s">
        <v>542</v>
      </c>
      <c r="C383" s="175" t="s">
        <v>356</v>
      </c>
      <c r="D383" s="217" t="s">
        <v>357</v>
      </c>
      <c r="E383" s="161" t="s">
        <v>598</v>
      </c>
      <c r="F383" s="161" t="s">
        <v>784</v>
      </c>
      <c r="G383" s="169" t="s">
        <v>847</v>
      </c>
    </row>
    <row r="384" spans="1:7" ht="27.6">
      <c r="A384" s="213" t="s">
        <v>371</v>
      </c>
      <c r="B384" s="211" t="s">
        <v>346</v>
      </c>
      <c r="C384" s="175" t="s">
        <v>356</v>
      </c>
      <c r="D384" s="217" t="s">
        <v>293</v>
      </c>
      <c r="E384" s="161" t="s">
        <v>599</v>
      </c>
      <c r="F384" s="161" t="s">
        <v>373</v>
      </c>
      <c r="G384" s="169" t="s">
        <v>848</v>
      </c>
    </row>
    <row r="385" spans="1:7" ht="27.6">
      <c r="A385" s="213" t="s">
        <v>375</v>
      </c>
      <c r="B385" s="211" t="s">
        <v>376</v>
      </c>
      <c r="C385" s="175" t="s">
        <v>356</v>
      </c>
      <c r="D385" s="217" t="s">
        <v>293</v>
      </c>
      <c r="E385" s="161" t="s">
        <v>599</v>
      </c>
      <c r="F385" s="161" t="s">
        <v>377</v>
      </c>
      <c r="G385" s="169" t="s">
        <v>819</v>
      </c>
    </row>
    <row r="386" spans="1:7">
      <c r="A386" s="394"/>
      <c r="B386" s="395"/>
      <c r="C386" s="395"/>
      <c r="D386" s="395"/>
      <c r="E386" s="396"/>
      <c r="F386" s="186" t="s">
        <v>295</v>
      </c>
      <c r="G386" s="187">
        <f>'ORÇAMENTO SINTÉTICO'!H74</f>
        <v>10.77</v>
      </c>
    </row>
    <row r="387" spans="1:7">
      <c r="A387" s="399" t="s">
        <v>838</v>
      </c>
      <c r="B387" s="400"/>
      <c r="C387" s="400"/>
      <c r="D387" s="400"/>
      <c r="E387" s="400"/>
      <c r="F387" s="400"/>
      <c r="G387" s="401"/>
    </row>
    <row r="388" spans="1:7">
      <c r="A388" s="397" t="s">
        <v>274</v>
      </c>
      <c r="B388" s="398"/>
      <c r="C388" s="171" t="s">
        <v>275</v>
      </c>
      <c r="D388" s="171" t="s">
        <v>5</v>
      </c>
      <c r="E388" s="171" t="s">
        <v>276</v>
      </c>
      <c r="F388" s="171" t="s">
        <v>277</v>
      </c>
      <c r="G388" s="172" t="s">
        <v>11</v>
      </c>
    </row>
    <row r="389" spans="1:7" ht="27.6">
      <c r="A389" s="213" t="s">
        <v>545</v>
      </c>
      <c r="B389" s="211" t="s">
        <v>546</v>
      </c>
      <c r="C389" s="175" t="s">
        <v>356</v>
      </c>
      <c r="D389" s="217" t="s">
        <v>357</v>
      </c>
      <c r="E389" s="156" t="s">
        <v>595</v>
      </c>
      <c r="F389" s="156" t="s">
        <v>788</v>
      </c>
      <c r="G389" s="170" t="s">
        <v>844</v>
      </c>
    </row>
    <row r="390" spans="1:7" ht="27.6">
      <c r="A390" s="213" t="s">
        <v>600</v>
      </c>
      <c r="B390" s="211" t="s">
        <v>601</v>
      </c>
      <c r="C390" s="175" t="s">
        <v>356</v>
      </c>
      <c r="D390" s="217" t="s">
        <v>357</v>
      </c>
      <c r="E390" s="156" t="s">
        <v>369</v>
      </c>
      <c r="F390" s="156" t="s">
        <v>849</v>
      </c>
      <c r="G390" s="170" t="s">
        <v>849</v>
      </c>
    </row>
    <row r="391" spans="1:7" ht="27.6">
      <c r="A391" s="213" t="s">
        <v>538</v>
      </c>
      <c r="B391" s="211" t="s">
        <v>539</v>
      </c>
      <c r="C391" s="175" t="s">
        <v>356</v>
      </c>
      <c r="D391" s="217" t="s">
        <v>357</v>
      </c>
      <c r="E391" s="156" t="s">
        <v>559</v>
      </c>
      <c r="F391" s="156" t="s">
        <v>782</v>
      </c>
      <c r="G391" s="170" t="s">
        <v>846</v>
      </c>
    </row>
    <row r="392" spans="1:7">
      <c r="A392" s="213" t="s">
        <v>541</v>
      </c>
      <c r="B392" s="211" t="s">
        <v>542</v>
      </c>
      <c r="C392" s="175" t="s">
        <v>356</v>
      </c>
      <c r="D392" s="217" t="s">
        <v>357</v>
      </c>
      <c r="E392" s="156" t="s">
        <v>602</v>
      </c>
      <c r="F392" s="156" t="s">
        <v>784</v>
      </c>
      <c r="G392" s="170" t="s">
        <v>745</v>
      </c>
    </row>
    <row r="393" spans="1:7" ht="27.6">
      <c r="A393" s="213" t="s">
        <v>371</v>
      </c>
      <c r="B393" s="211" t="s">
        <v>346</v>
      </c>
      <c r="C393" s="175" t="s">
        <v>356</v>
      </c>
      <c r="D393" s="217" t="s">
        <v>293</v>
      </c>
      <c r="E393" s="156" t="s">
        <v>603</v>
      </c>
      <c r="F393" s="156" t="s">
        <v>373</v>
      </c>
      <c r="G393" s="170" t="s">
        <v>850</v>
      </c>
    </row>
    <row r="394" spans="1:7" ht="27.6">
      <c r="A394" s="213" t="s">
        <v>375</v>
      </c>
      <c r="B394" s="211" t="s">
        <v>376</v>
      </c>
      <c r="C394" s="175" t="s">
        <v>356</v>
      </c>
      <c r="D394" s="217" t="s">
        <v>293</v>
      </c>
      <c r="E394" s="156" t="s">
        <v>603</v>
      </c>
      <c r="F394" s="156" t="s">
        <v>377</v>
      </c>
      <c r="G394" s="170" t="s">
        <v>851</v>
      </c>
    </row>
    <row r="395" spans="1:7">
      <c r="A395" s="394"/>
      <c r="B395" s="395"/>
      <c r="C395" s="395"/>
      <c r="D395" s="395"/>
      <c r="E395" s="396"/>
      <c r="F395" s="186" t="s">
        <v>295</v>
      </c>
      <c r="G395" s="187">
        <f>'ORÇAMENTO SINTÉTICO'!H75</f>
        <v>4.7699999999999996</v>
      </c>
    </row>
    <row r="396" spans="1:7">
      <c r="A396" s="399" t="s">
        <v>839</v>
      </c>
      <c r="B396" s="400"/>
      <c r="C396" s="400"/>
      <c r="D396" s="400"/>
      <c r="E396" s="400"/>
      <c r="F396" s="400"/>
      <c r="G396" s="401"/>
    </row>
    <row r="397" spans="1:7">
      <c r="A397" s="397" t="s">
        <v>274</v>
      </c>
      <c r="B397" s="398"/>
      <c r="C397" s="171" t="s">
        <v>275</v>
      </c>
      <c r="D397" s="171" t="s">
        <v>5</v>
      </c>
      <c r="E397" s="171" t="s">
        <v>276</v>
      </c>
      <c r="F397" s="171" t="s">
        <v>277</v>
      </c>
      <c r="G397" s="172" t="s">
        <v>11</v>
      </c>
    </row>
    <row r="398" spans="1:7">
      <c r="A398" s="213">
        <v>30010</v>
      </c>
      <c r="B398" s="211" t="s">
        <v>604</v>
      </c>
      <c r="C398" s="175" t="s">
        <v>280</v>
      </c>
      <c r="D398" s="217" t="s">
        <v>323</v>
      </c>
      <c r="E398" s="234">
        <v>0.3</v>
      </c>
      <c r="F398" s="235">
        <v>51.21</v>
      </c>
      <c r="G398" s="237">
        <v>15.36</v>
      </c>
    </row>
    <row r="399" spans="1:7">
      <c r="A399" s="213">
        <v>40257</v>
      </c>
      <c r="B399" s="211" t="s">
        <v>605</v>
      </c>
      <c r="C399" s="175" t="s">
        <v>280</v>
      </c>
      <c r="D399" s="217" t="s">
        <v>323</v>
      </c>
      <c r="E399" s="234">
        <v>2.5000000000000001E-2</v>
      </c>
      <c r="F399" s="235">
        <v>704.5</v>
      </c>
      <c r="G399" s="237">
        <v>17.61</v>
      </c>
    </row>
    <row r="400" spans="1:7" ht="27.6">
      <c r="A400" s="213">
        <v>50681</v>
      </c>
      <c r="B400" s="211" t="s">
        <v>606</v>
      </c>
      <c r="C400" s="175" t="s">
        <v>280</v>
      </c>
      <c r="D400" s="217" t="s">
        <v>323</v>
      </c>
      <c r="E400" s="234">
        <v>3.4000000000000002E-2</v>
      </c>
      <c r="F400" s="235">
        <v>3232.37</v>
      </c>
      <c r="G400" s="237">
        <v>109.9</v>
      </c>
    </row>
    <row r="401" spans="1:7">
      <c r="A401" s="213">
        <v>60045</v>
      </c>
      <c r="B401" s="211" t="s">
        <v>607</v>
      </c>
      <c r="C401" s="175" t="s">
        <v>280</v>
      </c>
      <c r="D401" s="217" t="s">
        <v>300</v>
      </c>
      <c r="E401" s="234">
        <v>1.1000000000000001</v>
      </c>
      <c r="F401" s="235">
        <v>92.52</v>
      </c>
      <c r="G401" s="237">
        <v>101.77</v>
      </c>
    </row>
    <row r="402" spans="1:7">
      <c r="A402" s="213">
        <v>110143</v>
      </c>
      <c r="B402" s="211" t="s">
        <v>121</v>
      </c>
      <c r="C402" s="175" t="s">
        <v>280</v>
      </c>
      <c r="D402" s="217" t="s">
        <v>300</v>
      </c>
      <c r="E402" s="234">
        <v>1.1299999999999999</v>
      </c>
      <c r="F402" s="235">
        <v>10.89</v>
      </c>
      <c r="G402" s="237">
        <v>12.31</v>
      </c>
    </row>
    <row r="403" spans="1:7">
      <c r="A403" s="213">
        <v>110763</v>
      </c>
      <c r="B403" s="211" t="s">
        <v>608</v>
      </c>
      <c r="C403" s="175" t="s">
        <v>280</v>
      </c>
      <c r="D403" s="217" t="s">
        <v>300</v>
      </c>
      <c r="E403" s="234">
        <v>1.1299999999999999</v>
      </c>
      <c r="F403" s="235">
        <v>44.46</v>
      </c>
      <c r="G403" s="237">
        <v>50.24</v>
      </c>
    </row>
    <row r="404" spans="1:7">
      <c r="A404" s="213">
        <v>130113</v>
      </c>
      <c r="B404" s="211" t="s">
        <v>609</v>
      </c>
      <c r="C404" s="175" t="s">
        <v>280</v>
      </c>
      <c r="D404" s="217" t="s">
        <v>300</v>
      </c>
      <c r="E404" s="234">
        <v>0.16</v>
      </c>
      <c r="F404" s="235">
        <v>49.15</v>
      </c>
      <c r="G404" s="237">
        <v>7.86</v>
      </c>
    </row>
    <row r="405" spans="1:7">
      <c r="A405" s="394"/>
      <c r="B405" s="395"/>
      <c r="C405" s="395"/>
      <c r="D405" s="395"/>
      <c r="E405" s="396"/>
      <c r="F405" s="202" t="s">
        <v>295</v>
      </c>
      <c r="G405" s="203">
        <f>'ORÇAMENTO SINTÉTICO'!H76</f>
        <v>407.48</v>
      </c>
    </row>
    <row r="406" spans="1:7">
      <c r="A406" s="399" t="s">
        <v>840</v>
      </c>
      <c r="B406" s="400"/>
      <c r="C406" s="400"/>
      <c r="D406" s="400"/>
      <c r="E406" s="400"/>
      <c r="F406" s="400"/>
      <c r="G406" s="401"/>
    </row>
    <row r="407" spans="1:7">
      <c r="A407" s="397" t="s">
        <v>274</v>
      </c>
      <c r="B407" s="398"/>
      <c r="C407" s="171" t="s">
        <v>275</v>
      </c>
      <c r="D407" s="171" t="s">
        <v>5</v>
      </c>
      <c r="E407" s="171" t="s">
        <v>276</v>
      </c>
      <c r="F407" s="171" t="s">
        <v>277</v>
      </c>
      <c r="G407" s="172" t="s">
        <v>11</v>
      </c>
    </row>
    <row r="408" spans="1:7">
      <c r="A408" s="213">
        <v>30010</v>
      </c>
      <c r="B408" s="211" t="s">
        <v>604</v>
      </c>
      <c r="C408" s="175" t="s">
        <v>280</v>
      </c>
      <c r="D408" s="217" t="s">
        <v>323</v>
      </c>
      <c r="E408" s="234">
        <v>0.3</v>
      </c>
      <c r="F408" s="235">
        <v>76.64</v>
      </c>
      <c r="G408" s="237">
        <f>E408*F408</f>
        <v>22.992000000000001</v>
      </c>
    </row>
    <row r="409" spans="1:7">
      <c r="A409" s="213">
        <v>40257</v>
      </c>
      <c r="B409" s="211" t="s">
        <v>605</v>
      </c>
      <c r="C409" s="175" t="s">
        <v>280</v>
      </c>
      <c r="D409" s="217" t="s">
        <v>323</v>
      </c>
      <c r="E409" s="234">
        <v>2.5000000000000001E-2</v>
      </c>
      <c r="F409" s="235">
        <v>900.8</v>
      </c>
      <c r="G409" s="237">
        <f t="shared" ref="G409:G414" si="20">E409*F409</f>
        <v>22.52</v>
      </c>
    </row>
    <row r="410" spans="1:7" ht="27.6">
      <c r="A410" s="213">
        <v>50681</v>
      </c>
      <c r="B410" s="211" t="s">
        <v>606</v>
      </c>
      <c r="C410" s="175" t="s">
        <v>280</v>
      </c>
      <c r="D410" s="217" t="s">
        <v>323</v>
      </c>
      <c r="E410" s="234">
        <v>3.4000000000000002E-2</v>
      </c>
      <c r="F410" s="235">
        <v>3867.28</v>
      </c>
      <c r="G410" s="237">
        <f t="shared" si="20"/>
        <v>131.48752000000002</v>
      </c>
    </row>
    <row r="411" spans="1:7">
      <c r="A411" s="213">
        <v>60045</v>
      </c>
      <c r="B411" s="211" t="s">
        <v>607</v>
      </c>
      <c r="C411" s="175" t="s">
        <v>280</v>
      </c>
      <c r="D411" s="217" t="s">
        <v>300</v>
      </c>
      <c r="E411" s="234">
        <v>1.1000000000000001</v>
      </c>
      <c r="F411" s="235">
        <v>146.94999999999999</v>
      </c>
      <c r="G411" s="237">
        <f t="shared" si="20"/>
        <v>161.64500000000001</v>
      </c>
    </row>
    <row r="412" spans="1:7">
      <c r="A412" s="213">
        <v>110143</v>
      </c>
      <c r="B412" s="211" t="s">
        <v>121</v>
      </c>
      <c r="C412" s="175" t="s">
        <v>280</v>
      </c>
      <c r="D412" s="217" t="s">
        <v>300</v>
      </c>
      <c r="E412" s="234">
        <v>1.1299999999999999</v>
      </c>
      <c r="F412" s="235">
        <v>13.97</v>
      </c>
      <c r="G412" s="237">
        <f t="shared" si="20"/>
        <v>15.786099999999999</v>
      </c>
    </row>
    <row r="413" spans="1:7">
      <c r="A413" s="213">
        <v>110763</v>
      </c>
      <c r="B413" s="211" t="s">
        <v>127</v>
      </c>
      <c r="C413" s="175" t="s">
        <v>280</v>
      </c>
      <c r="D413" s="217" t="s">
        <v>300</v>
      </c>
      <c r="E413" s="234">
        <v>1.1299999999999999</v>
      </c>
      <c r="F413" s="235">
        <v>41.17</v>
      </c>
      <c r="G413" s="237">
        <f t="shared" si="20"/>
        <v>46.522099999999995</v>
      </c>
    </row>
    <row r="414" spans="1:7">
      <c r="A414" s="213">
        <v>130113</v>
      </c>
      <c r="B414" s="211" t="s">
        <v>609</v>
      </c>
      <c r="C414" s="175" t="s">
        <v>280</v>
      </c>
      <c r="D414" s="217" t="s">
        <v>300</v>
      </c>
      <c r="E414" s="234">
        <v>0.16</v>
      </c>
      <c r="F414" s="235">
        <v>40.72</v>
      </c>
      <c r="G414" s="237">
        <f t="shared" si="20"/>
        <v>6.5152000000000001</v>
      </c>
    </row>
    <row r="415" spans="1:7">
      <c r="A415" s="394"/>
      <c r="B415" s="395"/>
      <c r="C415" s="395"/>
      <c r="D415" s="395"/>
      <c r="E415" s="396"/>
      <c r="F415" s="202" t="s">
        <v>295</v>
      </c>
      <c r="G415" s="203">
        <f>'ORÇAMENTO SINTÉTICO'!H77</f>
        <v>812.86</v>
      </c>
    </row>
    <row r="416" spans="1:7">
      <c r="A416" s="399" t="s">
        <v>841</v>
      </c>
      <c r="B416" s="400"/>
      <c r="C416" s="400"/>
      <c r="D416" s="400"/>
      <c r="E416" s="400"/>
      <c r="F416" s="400"/>
      <c r="G416" s="401"/>
    </row>
    <row r="417" spans="1:7">
      <c r="A417" s="397" t="s">
        <v>274</v>
      </c>
      <c r="B417" s="398"/>
      <c r="C417" s="171" t="s">
        <v>275</v>
      </c>
      <c r="D417" s="171" t="s">
        <v>5</v>
      </c>
      <c r="E417" s="171" t="s">
        <v>276</v>
      </c>
      <c r="F417" s="171" t="s">
        <v>277</v>
      </c>
      <c r="G417" s="172" t="s">
        <v>11</v>
      </c>
    </row>
    <row r="418" spans="1:7">
      <c r="A418" s="213" t="s">
        <v>610</v>
      </c>
      <c r="B418" s="211" t="s">
        <v>611</v>
      </c>
      <c r="C418" s="175" t="s">
        <v>280</v>
      </c>
      <c r="D418" s="217" t="s">
        <v>307</v>
      </c>
      <c r="E418" s="234">
        <v>4</v>
      </c>
      <c r="F418" s="235">
        <v>31.7</v>
      </c>
      <c r="G418" s="237">
        <f t="shared" ref="G418:G424" si="21">E418*F418</f>
        <v>126.8</v>
      </c>
    </row>
    <row r="419" spans="1:7">
      <c r="A419" s="213" t="s">
        <v>612</v>
      </c>
      <c r="B419" s="211" t="s">
        <v>613</v>
      </c>
      <c r="C419" s="175" t="s">
        <v>280</v>
      </c>
      <c r="D419" s="217" t="s">
        <v>307</v>
      </c>
      <c r="E419" s="234">
        <v>2</v>
      </c>
      <c r="F419" s="235">
        <v>15.06</v>
      </c>
      <c r="G419" s="237">
        <f t="shared" si="21"/>
        <v>30.12</v>
      </c>
    </row>
    <row r="420" spans="1:7">
      <c r="A420" s="213" t="s">
        <v>614</v>
      </c>
      <c r="B420" s="211" t="s">
        <v>615</v>
      </c>
      <c r="C420" s="175" t="s">
        <v>280</v>
      </c>
      <c r="D420" s="217" t="s">
        <v>310</v>
      </c>
      <c r="E420" s="234">
        <v>5</v>
      </c>
      <c r="F420" s="235">
        <v>287.16000000000003</v>
      </c>
      <c r="G420" s="237">
        <f t="shared" si="21"/>
        <v>1435.8000000000002</v>
      </c>
    </row>
    <row r="421" spans="1:7">
      <c r="A421" s="213" t="s">
        <v>616</v>
      </c>
      <c r="B421" s="211" t="s">
        <v>617</v>
      </c>
      <c r="C421" s="175" t="s">
        <v>280</v>
      </c>
      <c r="D421" s="217" t="s">
        <v>307</v>
      </c>
      <c r="E421" s="234">
        <v>2</v>
      </c>
      <c r="F421" s="235">
        <v>11.03</v>
      </c>
      <c r="G421" s="237">
        <f t="shared" si="21"/>
        <v>22.06</v>
      </c>
    </row>
    <row r="422" spans="1:7">
      <c r="A422" s="213" t="s">
        <v>618</v>
      </c>
      <c r="B422" s="238" t="s">
        <v>619</v>
      </c>
      <c r="C422" s="175" t="s">
        <v>280</v>
      </c>
      <c r="D422" s="217" t="s">
        <v>307</v>
      </c>
      <c r="E422" s="234">
        <v>1</v>
      </c>
      <c r="F422" s="235">
        <v>5806.58</v>
      </c>
      <c r="G422" s="237">
        <f t="shared" si="21"/>
        <v>5806.58</v>
      </c>
    </row>
    <row r="423" spans="1:7">
      <c r="A423" s="213" t="s">
        <v>593</v>
      </c>
      <c r="B423" s="211" t="s">
        <v>620</v>
      </c>
      <c r="C423" s="175" t="s">
        <v>280</v>
      </c>
      <c r="D423" s="217" t="s">
        <v>310</v>
      </c>
      <c r="E423" s="234">
        <v>3</v>
      </c>
      <c r="F423" s="235">
        <v>0.37</v>
      </c>
      <c r="G423" s="237">
        <f t="shared" si="21"/>
        <v>1.1099999999999999</v>
      </c>
    </row>
    <row r="424" spans="1:7" ht="27.6">
      <c r="A424" s="213">
        <v>280008</v>
      </c>
      <c r="B424" s="211" t="s">
        <v>621</v>
      </c>
      <c r="C424" s="175" t="s">
        <v>280</v>
      </c>
      <c r="D424" s="217" t="s">
        <v>293</v>
      </c>
      <c r="E424" s="234">
        <v>6</v>
      </c>
      <c r="F424" s="235">
        <v>18.61</v>
      </c>
      <c r="G424" s="237">
        <f t="shared" si="21"/>
        <v>111.66</v>
      </c>
    </row>
    <row r="425" spans="1:7" ht="27.6">
      <c r="A425" s="213">
        <v>280016</v>
      </c>
      <c r="B425" s="238" t="s">
        <v>622</v>
      </c>
      <c r="C425" s="175" t="s">
        <v>280</v>
      </c>
      <c r="D425" s="217" t="s">
        <v>293</v>
      </c>
      <c r="E425" s="239">
        <v>6</v>
      </c>
      <c r="F425" s="235">
        <v>23.16</v>
      </c>
      <c r="G425" s="237">
        <f t="shared" ref="G425" si="22">E425*F425</f>
        <v>138.96</v>
      </c>
    </row>
    <row r="426" spans="1:7">
      <c r="A426" s="394"/>
      <c r="B426" s="395"/>
      <c r="C426" s="395"/>
      <c r="D426" s="395"/>
      <c r="E426" s="396"/>
      <c r="F426" s="202" t="s">
        <v>295</v>
      </c>
      <c r="G426" s="203">
        <f>'ORÇAMENTO SINTÉTICO'!H78</f>
        <v>7673.24</v>
      </c>
    </row>
    <row r="427" spans="1:7">
      <c r="A427" s="399" t="s">
        <v>842</v>
      </c>
      <c r="B427" s="400"/>
      <c r="C427" s="400"/>
      <c r="D427" s="400"/>
      <c r="E427" s="400"/>
      <c r="F427" s="400"/>
      <c r="G427" s="401"/>
    </row>
    <row r="428" spans="1:7">
      <c r="A428" s="397" t="s">
        <v>274</v>
      </c>
      <c r="B428" s="398"/>
      <c r="C428" s="171" t="s">
        <v>275</v>
      </c>
      <c r="D428" s="171" t="s">
        <v>5</v>
      </c>
      <c r="E428" s="171" t="s">
        <v>276</v>
      </c>
      <c r="F428" s="171" t="s">
        <v>277</v>
      </c>
      <c r="G428" s="172" t="s">
        <v>11</v>
      </c>
    </row>
    <row r="429" spans="1:7" ht="27.6">
      <c r="A429" s="213" t="s">
        <v>623</v>
      </c>
      <c r="B429" s="211" t="s">
        <v>624</v>
      </c>
      <c r="C429" s="175" t="s">
        <v>356</v>
      </c>
      <c r="D429" s="217" t="s">
        <v>357</v>
      </c>
      <c r="E429" s="161" t="s">
        <v>369</v>
      </c>
      <c r="F429" s="161" t="s">
        <v>852</v>
      </c>
      <c r="G429" s="169" t="s">
        <v>852</v>
      </c>
    </row>
    <row r="430" spans="1:7" ht="27.6">
      <c r="A430" s="213" t="s">
        <v>422</v>
      </c>
      <c r="B430" s="211" t="s">
        <v>423</v>
      </c>
      <c r="C430" s="175" t="s">
        <v>356</v>
      </c>
      <c r="D430" s="217" t="s">
        <v>293</v>
      </c>
      <c r="E430" s="161" t="s">
        <v>625</v>
      </c>
      <c r="F430" s="161" t="s">
        <v>425</v>
      </c>
      <c r="G430" s="169" t="s">
        <v>853</v>
      </c>
    </row>
    <row r="431" spans="1:7">
      <c r="A431" s="213" t="s">
        <v>427</v>
      </c>
      <c r="B431" s="211" t="s">
        <v>347</v>
      </c>
      <c r="C431" s="175" t="s">
        <v>356</v>
      </c>
      <c r="D431" s="217" t="s">
        <v>293</v>
      </c>
      <c r="E431" s="161" t="s">
        <v>625</v>
      </c>
      <c r="F431" s="161" t="s">
        <v>429</v>
      </c>
      <c r="G431" s="169" t="s">
        <v>854</v>
      </c>
    </row>
    <row r="432" spans="1:7">
      <c r="A432" s="394"/>
      <c r="B432" s="395"/>
      <c r="C432" s="395"/>
      <c r="D432" s="395"/>
      <c r="E432" s="396"/>
      <c r="F432" s="186" t="s">
        <v>295</v>
      </c>
      <c r="G432" s="187">
        <f>'ORÇAMENTO SINTÉTICO'!H79</f>
        <v>79.849999999999994</v>
      </c>
    </row>
    <row r="433" spans="1:7" ht="24" customHeight="1">
      <c r="A433" s="399" t="s">
        <v>884</v>
      </c>
      <c r="B433" s="400"/>
      <c r="C433" s="400"/>
      <c r="D433" s="400"/>
      <c r="E433" s="400"/>
      <c r="F433" s="400"/>
      <c r="G433" s="401"/>
    </row>
    <row r="434" spans="1:7">
      <c r="A434" s="397" t="s">
        <v>274</v>
      </c>
      <c r="B434" s="398"/>
      <c r="C434" s="171" t="s">
        <v>275</v>
      </c>
      <c r="D434" s="171" t="s">
        <v>5</v>
      </c>
      <c r="E434" s="171" t="s">
        <v>276</v>
      </c>
      <c r="F434" s="171" t="s">
        <v>277</v>
      </c>
      <c r="G434" s="172" t="s">
        <v>11</v>
      </c>
    </row>
    <row r="435" spans="1:7" ht="29.4" customHeight="1">
      <c r="A435" s="211" t="s">
        <v>885</v>
      </c>
      <c r="B435" s="306" t="s">
        <v>886</v>
      </c>
      <c r="C435" s="175" t="s">
        <v>356</v>
      </c>
      <c r="D435" s="217" t="s">
        <v>357</v>
      </c>
      <c r="E435" s="161" t="s">
        <v>369</v>
      </c>
      <c r="F435" s="161" t="s">
        <v>888</v>
      </c>
      <c r="G435" s="161" t="s">
        <v>888</v>
      </c>
    </row>
    <row r="436" spans="1:7" ht="27.6">
      <c r="A436" s="211" t="s">
        <v>535</v>
      </c>
      <c r="B436" s="306" t="s">
        <v>536</v>
      </c>
      <c r="C436" s="175" t="s">
        <v>356</v>
      </c>
      <c r="D436" s="217" t="s">
        <v>357</v>
      </c>
      <c r="E436" s="161" t="s">
        <v>889</v>
      </c>
      <c r="F436" s="161" t="s">
        <v>780</v>
      </c>
      <c r="G436" s="161" t="s">
        <v>890</v>
      </c>
    </row>
    <row r="437" spans="1:7" ht="27.6">
      <c r="A437" s="211" t="s">
        <v>538</v>
      </c>
      <c r="B437" s="306" t="s">
        <v>887</v>
      </c>
      <c r="C437" s="175" t="s">
        <v>356</v>
      </c>
      <c r="D437" s="217" t="s">
        <v>357</v>
      </c>
      <c r="E437" s="161" t="s">
        <v>891</v>
      </c>
      <c r="F437" s="161" t="s">
        <v>782</v>
      </c>
      <c r="G437" s="161" t="s">
        <v>892</v>
      </c>
    </row>
    <row r="438" spans="1:7">
      <c r="A438" s="211" t="s">
        <v>541</v>
      </c>
      <c r="B438" s="306" t="s">
        <v>542</v>
      </c>
      <c r="C438" s="175" t="s">
        <v>356</v>
      </c>
      <c r="D438" s="217" t="s">
        <v>357</v>
      </c>
      <c r="E438" s="161" t="s">
        <v>893</v>
      </c>
      <c r="F438" s="161" t="s">
        <v>784</v>
      </c>
      <c r="G438" s="161" t="s">
        <v>847</v>
      </c>
    </row>
    <row r="439" spans="1:7" ht="27.6">
      <c r="A439" s="211" t="s">
        <v>371</v>
      </c>
      <c r="B439" s="306" t="s">
        <v>346</v>
      </c>
      <c r="C439" s="175" t="s">
        <v>356</v>
      </c>
      <c r="D439" s="217" t="s">
        <v>293</v>
      </c>
      <c r="E439" s="161" t="s">
        <v>894</v>
      </c>
      <c r="F439" s="161" t="s">
        <v>373</v>
      </c>
      <c r="G439" s="161" t="s">
        <v>895</v>
      </c>
    </row>
    <row r="440" spans="1:7" ht="27.6">
      <c r="A440" s="211" t="s">
        <v>375</v>
      </c>
      <c r="B440" s="306" t="s">
        <v>376</v>
      </c>
      <c r="C440" s="175" t="s">
        <v>356</v>
      </c>
      <c r="D440" s="217" t="s">
        <v>293</v>
      </c>
      <c r="E440" s="161" t="s">
        <v>894</v>
      </c>
      <c r="F440" s="161" t="s">
        <v>377</v>
      </c>
      <c r="G440" s="161" t="s">
        <v>896</v>
      </c>
    </row>
    <row r="441" spans="1:7">
      <c r="A441" s="394"/>
      <c r="B441" s="395"/>
      <c r="C441" s="395"/>
      <c r="D441" s="395"/>
      <c r="E441" s="396"/>
      <c r="F441" s="186" t="s">
        <v>295</v>
      </c>
      <c r="G441" s="187">
        <f>'ORÇAMENTO SINTÉTICO'!H80</f>
        <v>258.14999999999998</v>
      </c>
    </row>
    <row r="442" spans="1:7">
      <c r="A442" s="399" t="s">
        <v>626</v>
      </c>
      <c r="B442" s="400"/>
      <c r="C442" s="400"/>
      <c r="D442" s="400"/>
      <c r="E442" s="400"/>
      <c r="F442" s="400"/>
      <c r="G442" s="401"/>
    </row>
    <row r="443" spans="1:7">
      <c r="A443" s="397" t="s">
        <v>274</v>
      </c>
      <c r="B443" s="398"/>
      <c r="C443" s="171" t="s">
        <v>275</v>
      </c>
      <c r="D443" s="171" t="s">
        <v>5</v>
      </c>
      <c r="E443" s="171" t="s">
        <v>276</v>
      </c>
      <c r="F443" s="171" t="s">
        <v>277</v>
      </c>
      <c r="G443" s="172" t="s">
        <v>11</v>
      </c>
    </row>
    <row r="444" spans="1:7">
      <c r="A444" s="240" t="s">
        <v>627</v>
      </c>
      <c r="B444" s="174" t="s">
        <v>628</v>
      </c>
      <c r="C444" s="175" t="s">
        <v>356</v>
      </c>
      <c r="D444" s="176" t="s">
        <v>286</v>
      </c>
      <c r="E444" s="161" t="s">
        <v>629</v>
      </c>
      <c r="F444" s="161" t="s">
        <v>855</v>
      </c>
      <c r="G444" s="169" t="s">
        <v>856</v>
      </c>
    </row>
    <row r="445" spans="1:7" ht="42" customHeight="1">
      <c r="A445" s="240" t="s">
        <v>630</v>
      </c>
      <c r="B445" s="174" t="s">
        <v>631</v>
      </c>
      <c r="C445" s="175" t="s">
        <v>356</v>
      </c>
      <c r="D445" s="176" t="s">
        <v>310</v>
      </c>
      <c r="E445" s="161" t="s">
        <v>632</v>
      </c>
      <c r="F445" s="161" t="s">
        <v>857</v>
      </c>
      <c r="G445" s="169" t="s">
        <v>858</v>
      </c>
    </row>
    <row r="446" spans="1:7" ht="41.4">
      <c r="A446" s="240" t="s">
        <v>633</v>
      </c>
      <c r="B446" s="174" t="s">
        <v>634</v>
      </c>
      <c r="C446" s="175" t="s">
        <v>356</v>
      </c>
      <c r="D446" s="176" t="s">
        <v>323</v>
      </c>
      <c r="E446" s="161" t="s">
        <v>635</v>
      </c>
      <c r="F446" s="161" t="s">
        <v>859</v>
      </c>
      <c r="G446" s="169" t="s">
        <v>860</v>
      </c>
    </row>
    <row r="447" spans="1:7">
      <c r="A447" s="240" t="s">
        <v>461</v>
      </c>
      <c r="B447" s="174" t="s">
        <v>462</v>
      </c>
      <c r="C447" s="175" t="s">
        <v>356</v>
      </c>
      <c r="D447" s="176" t="s">
        <v>293</v>
      </c>
      <c r="E447" s="161" t="s">
        <v>636</v>
      </c>
      <c r="F447" s="161" t="s">
        <v>739</v>
      </c>
      <c r="G447" s="169" t="s">
        <v>861</v>
      </c>
    </row>
    <row r="448" spans="1:7">
      <c r="A448" s="240" t="s">
        <v>304</v>
      </c>
      <c r="B448" s="174" t="s">
        <v>294</v>
      </c>
      <c r="C448" s="175" t="s">
        <v>356</v>
      </c>
      <c r="D448" s="176" t="s">
        <v>293</v>
      </c>
      <c r="E448" s="161" t="s">
        <v>637</v>
      </c>
      <c r="F448" s="161" t="s">
        <v>741</v>
      </c>
      <c r="G448" s="169" t="s">
        <v>862</v>
      </c>
    </row>
    <row r="449" spans="1:7">
      <c r="A449" s="404"/>
      <c r="B449" s="405"/>
      <c r="C449" s="405"/>
      <c r="D449" s="405"/>
      <c r="E449" s="405"/>
      <c r="F449" s="202" t="s">
        <v>295</v>
      </c>
      <c r="G449" s="203">
        <f>'ORÇAMENTO SINTÉTICO'!H82</f>
        <v>54.26</v>
      </c>
    </row>
    <row r="450" spans="1:7">
      <c r="A450" s="399" t="s">
        <v>638</v>
      </c>
      <c r="B450" s="400"/>
      <c r="C450" s="400"/>
      <c r="D450" s="400"/>
      <c r="E450" s="400"/>
      <c r="F450" s="400"/>
      <c r="G450" s="401"/>
    </row>
    <row r="451" spans="1:7">
      <c r="A451" s="397" t="s">
        <v>274</v>
      </c>
      <c r="B451" s="398"/>
      <c r="C451" s="171" t="s">
        <v>275</v>
      </c>
      <c r="D451" s="171" t="s">
        <v>5</v>
      </c>
      <c r="E451" s="171" t="s">
        <v>276</v>
      </c>
      <c r="F451" s="171" t="s">
        <v>277</v>
      </c>
      <c r="G451" s="172" t="s">
        <v>11</v>
      </c>
    </row>
    <row r="452" spans="1:7" ht="27.6">
      <c r="A452" s="213" t="s">
        <v>639</v>
      </c>
      <c r="B452" s="211" t="s">
        <v>640</v>
      </c>
      <c r="C452" s="175" t="s">
        <v>280</v>
      </c>
      <c r="D452" s="217" t="s">
        <v>300</v>
      </c>
      <c r="E452" s="234">
        <v>1</v>
      </c>
      <c r="F452" s="235">
        <v>199.59</v>
      </c>
      <c r="G452" s="237">
        <f>E452*F452</f>
        <v>199.59</v>
      </c>
    </row>
    <row r="453" spans="1:7">
      <c r="A453" s="213">
        <v>110142</v>
      </c>
      <c r="B453" s="211" t="s">
        <v>641</v>
      </c>
      <c r="C453" s="175" t="s">
        <v>280</v>
      </c>
      <c r="D453" s="217" t="s">
        <v>323</v>
      </c>
      <c r="E453" s="234">
        <v>0.05</v>
      </c>
      <c r="F453" s="235">
        <v>507.49</v>
      </c>
      <c r="G453" s="237">
        <f t="shared" ref="G453:G455" si="23">E453*F453</f>
        <v>25.374500000000001</v>
      </c>
    </row>
    <row r="454" spans="1:7">
      <c r="A454" s="213">
        <v>280004</v>
      </c>
      <c r="B454" s="211" t="s">
        <v>501</v>
      </c>
      <c r="C454" s="175" t="s">
        <v>280</v>
      </c>
      <c r="D454" s="217" t="s">
        <v>293</v>
      </c>
      <c r="E454" s="234">
        <v>3</v>
      </c>
      <c r="F454" s="235">
        <v>19.25</v>
      </c>
      <c r="G454" s="237">
        <f t="shared" si="23"/>
        <v>57.75</v>
      </c>
    </row>
    <row r="455" spans="1:7">
      <c r="A455" s="213">
        <v>280023</v>
      </c>
      <c r="B455" s="211" t="s">
        <v>462</v>
      </c>
      <c r="C455" s="175" t="s">
        <v>280</v>
      </c>
      <c r="D455" s="217" t="s">
        <v>293</v>
      </c>
      <c r="E455" s="234">
        <v>3</v>
      </c>
      <c r="F455" s="235">
        <v>23.9</v>
      </c>
      <c r="G455" s="237">
        <f t="shared" si="23"/>
        <v>71.699999999999989</v>
      </c>
    </row>
    <row r="456" spans="1:7">
      <c r="A456" s="394"/>
      <c r="B456" s="395"/>
      <c r="C456" s="395"/>
      <c r="D456" s="395"/>
      <c r="E456" s="396"/>
      <c r="F456" s="202" t="s">
        <v>295</v>
      </c>
      <c r="G456" s="203">
        <f>'ORÇAMENTO SINTÉTICO'!H91</f>
        <v>354.41</v>
      </c>
    </row>
    <row r="457" spans="1:7">
      <c r="A457" s="399" t="s">
        <v>642</v>
      </c>
      <c r="B457" s="400"/>
      <c r="C457" s="400"/>
      <c r="D457" s="400"/>
      <c r="E457" s="400"/>
      <c r="F457" s="400"/>
      <c r="G457" s="401"/>
    </row>
    <row r="458" spans="1:7">
      <c r="A458" s="397" t="s">
        <v>274</v>
      </c>
      <c r="B458" s="398"/>
      <c r="C458" s="171" t="s">
        <v>275</v>
      </c>
      <c r="D458" s="171" t="s">
        <v>5</v>
      </c>
      <c r="E458" s="171" t="s">
        <v>276</v>
      </c>
      <c r="F458" s="171" t="s">
        <v>277</v>
      </c>
      <c r="G458" s="172" t="s">
        <v>11</v>
      </c>
    </row>
    <row r="459" spans="1:7">
      <c r="A459" s="240" t="s">
        <v>643</v>
      </c>
      <c r="B459" s="174" t="s">
        <v>644</v>
      </c>
      <c r="C459" s="175" t="s">
        <v>356</v>
      </c>
      <c r="D459" s="176" t="s">
        <v>363</v>
      </c>
      <c r="E459" s="156" t="s">
        <v>645</v>
      </c>
      <c r="F459" s="156" t="s">
        <v>863</v>
      </c>
      <c r="G459" s="170" t="s">
        <v>864</v>
      </c>
    </row>
    <row r="460" spans="1:7">
      <c r="A460" s="240" t="s">
        <v>646</v>
      </c>
      <c r="B460" s="174" t="s">
        <v>647</v>
      </c>
      <c r="C460" s="175" t="s">
        <v>356</v>
      </c>
      <c r="D460" s="176" t="s">
        <v>293</v>
      </c>
      <c r="E460" s="156" t="s">
        <v>648</v>
      </c>
      <c r="F460" s="156" t="s">
        <v>865</v>
      </c>
      <c r="G460" s="170" t="s">
        <v>866</v>
      </c>
    </row>
    <row r="461" spans="1:7">
      <c r="A461" s="240" t="s">
        <v>304</v>
      </c>
      <c r="B461" s="174" t="s">
        <v>294</v>
      </c>
      <c r="C461" s="175" t="s">
        <v>356</v>
      </c>
      <c r="D461" s="176" t="s">
        <v>293</v>
      </c>
      <c r="E461" s="156" t="s">
        <v>649</v>
      </c>
      <c r="F461" s="156" t="s">
        <v>741</v>
      </c>
      <c r="G461" s="170" t="s">
        <v>867</v>
      </c>
    </row>
    <row r="462" spans="1:7">
      <c r="A462" s="411"/>
      <c r="B462" s="412"/>
      <c r="C462" s="412"/>
      <c r="D462" s="412"/>
      <c r="E462" s="413"/>
      <c r="F462" s="202" t="s">
        <v>295</v>
      </c>
      <c r="G462" s="203">
        <f>'ORÇAMENTO SINTÉTICO'!H93</f>
        <v>17.010000000000002</v>
      </c>
    </row>
    <row r="463" spans="1:7">
      <c r="A463" s="399" t="s">
        <v>650</v>
      </c>
      <c r="B463" s="400"/>
      <c r="C463" s="400"/>
      <c r="D463" s="400"/>
      <c r="E463" s="400"/>
      <c r="F463" s="400"/>
      <c r="G463" s="401"/>
    </row>
    <row r="464" spans="1:7">
      <c r="A464" s="397" t="s">
        <v>274</v>
      </c>
      <c r="B464" s="398"/>
      <c r="C464" s="171" t="s">
        <v>275</v>
      </c>
      <c r="D464" s="171" t="s">
        <v>5</v>
      </c>
      <c r="E464" s="171" t="s">
        <v>276</v>
      </c>
      <c r="F464" s="171" t="s">
        <v>277</v>
      </c>
      <c r="G464" s="172" t="s">
        <v>11</v>
      </c>
    </row>
    <row r="465" spans="1:7">
      <c r="A465" s="240" t="s">
        <v>651</v>
      </c>
      <c r="B465" s="174" t="s">
        <v>652</v>
      </c>
      <c r="C465" s="175" t="s">
        <v>280</v>
      </c>
      <c r="D465" s="176" t="s">
        <v>653</v>
      </c>
      <c r="E465" s="241">
        <v>0.04</v>
      </c>
      <c r="F465" s="242">
        <v>124.9</v>
      </c>
      <c r="G465" s="243">
        <f>E465*F465</f>
        <v>4.9960000000000004</v>
      </c>
    </row>
    <row r="466" spans="1:7">
      <c r="A466" s="240" t="s">
        <v>654</v>
      </c>
      <c r="B466" s="174" t="s">
        <v>655</v>
      </c>
      <c r="C466" s="175" t="s">
        <v>280</v>
      </c>
      <c r="D466" s="176" t="s">
        <v>653</v>
      </c>
      <c r="E466" s="241">
        <v>0.01</v>
      </c>
      <c r="F466" s="242">
        <v>77.430000000000007</v>
      </c>
      <c r="G466" s="243">
        <f t="shared" ref="G466:G470" si="24">E466*F466</f>
        <v>0.7743000000000001</v>
      </c>
    </row>
    <row r="467" spans="1:7">
      <c r="A467" s="240" t="s">
        <v>656</v>
      </c>
      <c r="B467" s="174" t="s">
        <v>657</v>
      </c>
      <c r="C467" s="175" t="s">
        <v>280</v>
      </c>
      <c r="D467" s="176" t="s">
        <v>653</v>
      </c>
      <c r="E467" s="241">
        <v>0.04</v>
      </c>
      <c r="F467" s="242">
        <v>165.5</v>
      </c>
      <c r="G467" s="243">
        <f t="shared" si="24"/>
        <v>6.62</v>
      </c>
    </row>
    <row r="468" spans="1:7">
      <c r="A468" s="240" t="s">
        <v>658</v>
      </c>
      <c r="B468" s="174" t="s">
        <v>659</v>
      </c>
      <c r="C468" s="175" t="s">
        <v>280</v>
      </c>
      <c r="D468" s="176" t="s">
        <v>307</v>
      </c>
      <c r="E468" s="241">
        <v>0.4</v>
      </c>
      <c r="F468" s="242">
        <v>1.1000000000000001</v>
      </c>
      <c r="G468" s="243">
        <f t="shared" si="24"/>
        <v>0.44000000000000006</v>
      </c>
    </row>
    <row r="469" spans="1:7">
      <c r="A469" s="240">
        <v>280024</v>
      </c>
      <c r="B469" s="174" t="s">
        <v>647</v>
      </c>
      <c r="C469" s="175" t="s">
        <v>280</v>
      </c>
      <c r="D469" s="176" t="s">
        <v>293</v>
      </c>
      <c r="E469" s="241">
        <v>0.4</v>
      </c>
      <c r="F469" s="242">
        <v>25.14</v>
      </c>
      <c r="G469" s="243">
        <f t="shared" si="24"/>
        <v>10.056000000000001</v>
      </c>
    </row>
    <row r="470" spans="1:7">
      <c r="A470" s="240">
        <v>280026</v>
      </c>
      <c r="B470" s="174" t="s">
        <v>294</v>
      </c>
      <c r="C470" s="175" t="s">
        <v>280</v>
      </c>
      <c r="D470" s="176" t="s">
        <v>293</v>
      </c>
      <c r="E470" s="241">
        <v>0.35</v>
      </c>
      <c r="F470" s="242">
        <v>19.16</v>
      </c>
      <c r="G470" s="243">
        <f t="shared" si="24"/>
        <v>6.7059999999999995</v>
      </c>
    </row>
    <row r="471" spans="1:7">
      <c r="A471" s="404"/>
      <c r="B471" s="405"/>
      <c r="C471" s="405"/>
      <c r="D471" s="405"/>
      <c r="E471" s="405"/>
      <c r="F471" s="202" t="s">
        <v>295</v>
      </c>
      <c r="G471" s="203">
        <v>29.6</v>
      </c>
    </row>
    <row r="472" spans="1:7" ht="19.2" customHeight="1">
      <c r="A472" s="399" t="s">
        <v>660</v>
      </c>
      <c r="B472" s="400"/>
      <c r="C472" s="400"/>
      <c r="D472" s="400"/>
      <c r="E472" s="400"/>
      <c r="F472" s="400"/>
      <c r="G472" s="401"/>
    </row>
    <row r="473" spans="1:7">
      <c r="A473" s="397" t="s">
        <v>274</v>
      </c>
      <c r="B473" s="398"/>
      <c r="C473" s="171" t="s">
        <v>275</v>
      </c>
      <c r="D473" s="171" t="s">
        <v>5</v>
      </c>
      <c r="E473" s="171" t="s">
        <v>276</v>
      </c>
      <c r="F473" s="171" t="s">
        <v>277</v>
      </c>
      <c r="G473" s="172" t="s">
        <v>11</v>
      </c>
    </row>
    <row r="474" spans="1:7">
      <c r="A474" s="240" t="s">
        <v>651</v>
      </c>
      <c r="B474" s="174" t="s">
        <v>652</v>
      </c>
      <c r="C474" s="175" t="s">
        <v>280</v>
      </c>
      <c r="D474" s="176" t="s">
        <v>653</v>
      </c>
      <c r="E474" s="244">
        <v>0.04</v>
      </c>
      <c r="F474" s="242">
        <v>124.9</v>
      </c>
      <c r="G474" s="243">
        <f t="shared" ref="G474:G477" si="25">E474*F474</f>
        <v>4.9960000000000004</v>
      </c>
    </row>
    <row r="475" spans="1:7">
      <c r="A475" s="240" t="s">
        <v>654</v>
      </c>
      <c r="B475" s="174" t="s">
        <v>655</v>
      </c>
      <c r="C475" s="175" t="s">
        <v>280</v>
      </c>
      <c r="D475" s="176" t="s">
        <v>653</v>
      </c>
      <c r="E475" s="244">
        <v>0.01</v>
      </c>
      <c r="F475" s="242">
        <v>77.430000000000007</v>
      </c>
      <c r="G475" s="243">
        <f t="shared" si="25"/>
        <v>0.7743000000000001</v>
      </c>
    </row>
    <row r="476" spans="1:7">
      <c r="A476" s="240" t="s">
        <v>661</v>
      </c>
      <c r="B476" s="174" t="s">
        <v>662</v>
      </c>
      <c r="C476" s="175" t="s">
        <v>280</v>
      </c>
      <c r="D476" s="176" t="s">
        <v>307</v>
      </c>
      <c r="E476" s="244">
        <v>0.3</v>
      </c>
      <c r="F476" s="242">
        <v>2.6</v>
      </c>
      <c r="G476" s="243">
        <f t="shared" si="25"/>
        <v>0.78</v>
      </c>
    </row>
    <row r="477" spans="1:7">
      <c r="A477" s="240">
        <v>280024</v>
      </c>
      <c r="B477" s="174" t="s">
        <v>647</v>
      </c>
      <c r="C477" s="175" t="s">
        <v>280</v>
      </c>
      <c r="D477" s="176" t="s">
        <v>293</v>
      </c>
      <c r="E477" s="244">
        <v>0.8</v>
      </c>
      <c r="F477" s="242">
        <v>25.14</v>
      </c>
      <c r="G477" s="243">
        <f t="shared" si="25"/>
        <v>20.112000000000002</v>
      </c>
    </row>
    <row r="478" spans="1:7">
      <c r="A478" s="240">
        <v>280026</v>
      </c>
      <c r="B478" s="174" t="s">
        <v>294</v>
      </c>
      <c r="C478" s="175" t="s">
        <v>280</v>
      </c>
      <c r="D478" s="176" t="s">
        <v>293</v>
      </c>
      <c r="E478" s="244">
        <v>0.8</v>
      </c>
      <c r="F478" s="242">
        <v>19.16</v>
      </c>
      <c r="G478" s="243">
        <f t="shared" ref="G478" si="26">E478*F478</f>
        <v>15.328000000000001</v>
      </c>
    </row>
    <row r="479" spans="1:7">
      <c r="A479" s="404"/>
      <c r="B479" s="405"/>
      <c r="C479" s="405"/>
      <c r="D479" s="405"/>
      <c r="E479" s="405"/>
      <c r="F479" s="202" t="s">
        <v>295</v>
      </c>
      <c r="G479" s="203">
        <f>SUM(G474:G478)</f>
        <v>41.990300000000005</v>
      </c>
    </row>
    <row r="480" spans="1:7" ht="30.6" customHeight="1">
      <c r="A480" s="399" t="s">
        <v>663</v>
      </c>
      <c r="B480" s="400"/>
      <c r="C480" s="400"/>
      <c r="D480" s="400"/>
      <c r="E480" s="400"/>
      <c r="F480" s="400"/>
      <c r="G480" s="401"/>
    </row>
    <row r="481" spans="1:7">
      <c r="A481" s="397" t="s">
        <v>274</v>
      </c>
      <c r="B481" s="398"/>
      <c r="C481" s="171" t="s">
        <v>275</v>
      </c>
      <c r="D481" s="171" t="s">
        <v>5</v>
      </c>
      <c r="E481" s="171" t="s">
        <v>276</v>
      </c>
      <c r="F481" s="171" t="s">
        <v>277</v>
      </c>
      <c r="G481" s="172" t="s">
        <v>11</v>
      </c>
    </row>
    <row r="482" spans="1:7" ht="27.6">
      <c r="A482" s="240" t="s">
        <v>664</v>
      </c>
      <c r="B482" s="174" t="s">
        <v>665</v>
      </c>
      <c r="C482" s="175" t="s">
        <v>356</v>
      </c>
      <c r="D482" s="176" t="s">
        <v>286</v>
      </c>
      <c r="E482" s="161" t="s">
        <v>666</v>
      </c>
      <c r="F482" s="161" t="s">
        <v>868</v>
      </c>
      <c r="G482" s="169" t="s">
        <v>869</v>
      </c>
    </row>
    <row r="483" spans="1:7" ht="27.6">
      <c r="A483" s="240" t="s">
        <v>667</v>
      </c>
      <c r="B483" s="174" t="s">
        <v>668</v>
      </c>
      <c r="C483" s="175" t="s">
        <v>356</v>
      </c>
      <c r="D483" s="176" t="s">
        <v>357</v>
      </c>
      <c r="E483" s="161" t="s">
        <v>669</v>
      </c>
      <c r="F483" s="161" t="s">
        <v>870</v>
      </c>
      <c r="G483" s="169" t="s">
        <v>871</v>
      </c>
    </row>
    <row r="484" spans="1:7" ht="41.4">
      <c r="A484" s="240" t="s">
        <v>670</v>
      </c>
      <c r="B484" s="174" t="s">
        <v>671</v>
      </c>
      <c r="C484" s="175" t="s">
        <v>356</v>
      </c>
      <c r="D484" s="176" t="s">
        <v>286</v>
      </c>
      <c r="E484" s="161" t="s">
        <v>672</v>
      </c>
      <c r="F484" s="161" t="s">
        <v>872</v>
      </c>
      <c r="G484" s="169" t="s">
        <v>873</v>
      </c>
    </row>
    <row r="485" spans="1:7">
      <c r="A485" s="240" t="s">
        <v>461</v>
      </c>
      <c r="B485" s="174" t="s">
        <v>462</v>
      </c>
      <c r="C485" s="175" t="s">
        <v>356</v>
      </c>
      <c r="D485" s="176" t="s">
        <v>293</v>
      </c>
      <c r="E485" s="161" t="s">
        <v>673</v>
      </c>
      <c r="F485" s="161" t="s">
        <v>739</v>
      </c>
      <c r="G485" s="169" t="s">
        <v>874</v>
      </c>
    </row>
    <row r="486" spans="1:7">
      <c r="A486" s="240" t="s">
        <v>304</v>
      </c>
      <c r="B486" s="174" t="s">
        <v>294</v>
      </c>
      <c r="C486" s="175" t="s">
        <v>356</v>
      </c>
      <c r="D486" s="176" t="s">
        <v>293</v>
      </c>
      <c r="E486" s="161" t="s">
        <v>673</v>
      </c>
      <c r="F486" s="161" t="s">
        <v>741</v>
      </c>
      <c r="G486" s="169" t="s">
        <v>875</v>
      </c>
    </row>
    <row r="487" spans="1:7" ht="55.2">
      <c r="A487" s="240" t="s">
        <v>674</v>
      </c>
      <c r="B487" s="174" t="s">
        <v>675</v>
      </c>
      <c r="C487" s="175" t="s">
        <v>356</v>
      </c>
      <c r="D487" s="176" t="s">
        <v>323</v>
      </c>
      <c r="E487" s="161" t="s">
        <v>676</v>
      </c>
      <c r="F487" s="161" t="s">
        <v>876</v>
      </c>
      <c r="G487" s="169" t="s">
        <v>831</v>
      </c>
    </row>
    <row r="488" spans="1:7">
      <c r="A488" s="404"/>
      <c r="B488" s="405"/>
      <c r="C488" s="405"/>
      <c r="D488" s="405"/>
      <c r="E488" s="405"/>
      <c r="F488" s="202" t="s">
        <v>295</v>
      </c>
      <c r="G488" s="203">
        <f>'ORÇAMENTO SINTÉTICO'!H97</f>
        <v>61.75</v>
      </c>
    </row>
    <row r="489" spans="1:7">
      <c r="A489" s="399" t="s">
        <v>677</v>
      </c>
      <c r="B489" s="400"/>
      <c r="C489" s="400"/>
      <c r="D489" s="400"/>
      <c r="E489" s="400"/>
      <c r="F489" s="400"/>
      <c r="G489" s="401"/>
    </row>
    <row r="490" spans="1:7">
      <c r="A490" s="397" t="s">
        <v>274</v>
      </c>
      <c r="B490" s="398"/>
      <c r="C490" s="171" t="s">
        <v>275</v>
      </c>
      <c r="D490" s="171" t="s">
        <v>5</v>
      </c>
      <c r="E490" s="171" t="s">
        <v>276</v>
      </c>
      <c r="F490" s="171" t="s">
        <v>277</v>
      </c>
      <c r="G490" s="172" t="s">
        <v>11</v>
      </c>
    </row>
    <row r="491" spans="1:7">
      <c r="A491" s="240" t="s">
        <v>678</v>
      </c>
      <c r="B491" s="174" t="s">
        <v>679</v>
      </c>
      <c r="C491" s="175" t="s">
        <v>280</v>
      </c>
      <c r="D491" s="176" t="s">
        <v>310</v>
      </c>
      <c r="E491" s="177">
        <v>1</v>
      </c>
      <c r="F491" s="242">
        <v>316.02</v>
      </c>
      <c r="G491" s="243">
        <f t="shared" ref="G491:G493" si="27">E491*F491</f>
        <v>316.02</v>
      </c>
    </row>
    <row r="492" spans="1:7">
      <c r="A492" s="240">
        <v>110142</v>
      </c>
      <c r="B492" s="174" t="s">
        <v>641</v>
      </c>
      <c r="C492" s="175" t="s">
        <v>280</v>
      </c>
      <c r="D492" s="176" t="s">
        <v>323</v>
      </c>
      <c r="E492" s="177">
        <v>0.08</v>
      </c>
      <c r="F492" s="242">
        <v>507.49</v>
      </c>
      <c r="G492" s="243">
        <f t="shared" si="27"/>
        <v>40.599200000000003</v>
      </c>
    </row>
    <row r="493" spans="1:7">
      <c r="A493" s="240">
        <v>280004</v>
      </c>
      <c r="B493" s="174" t="s">
        <v>501</v>
      </c>
      <c r="C493" s="175" t="s">
        <v>280</v>
      </c>
      <c r="D493" s="176" t="s">
        <v>293</v>
      </c>
      <c r="E493" s="177">
        <v>0.8</v>
      </c>
      <c r="F493" s="242">
        <v>19.25</v>
      </c>
      <c r="G493" s="243">
        <f t="shared" si="27"/>
        <v>15.4</v>
      </c>
    </row>
    <row r="494" spans="1:7">
      <c r="A494" s="240">
        <v>280023</v>
      </c>
      <c r="B494" s="174" t="s">
        <v>462</v>
      </c>
      <c r="C494" s="175" t="s">
        <v>280</v>
      </c>
      <c r="D494" s="176" t="s">
        <v>293</v>
      </c>
      <c r="E494" s="177">
        <v>0.8</v>
      </c>
      <c r="F494" s="242">
        <v>23.9</v>
      </c>
      <c r="G494" s="243">
        <f t="shared" ref="G494" si="28">E494*F494</f>
        <v>19.12</v>
      </c>
    </row>
    <row r="495" spans="1:7">
      <c r="A495" s="404"/>
      <c r="B495" s="405"/>
      <c r="C495" s="405"/>
      <c r="D495" s="405"/>
      <c r="E495" s="405"/>
      <c r="F495" s="202" t="s">
        <v>295</v>
      </c>
      <c r="G495" s="203">
        <f>SUM(G491:G494)</f>
        <v>391.13919999999996</v>
      </c>
    </row>
    <row r="496" spans="1:7">
      <c r="A496" s="399" t="s">
        <v>680</v>
      </c>
      <c r="B496" s="400"/>
      <c r="C496" s="400"/>
      <c r="D496" s="400"/>
      <c r="E496" s="400"/>
      <c r="F496" s="400"/>
      <c r="G496" s="401"/>
    </row>
    <row r="497" spans="1:7">
      <c r="A497" s="397" t="s">
        <v>274</v>
      </c>
      <c r="B497" s="398"/>
      <c r="C497" s="171" t="s">
        <v>275</v>
      </c>
      <c r="D497" s="171" t="s">
        <v>5</v>
      </c>
      <c r="E497" s="171" t="s">
        <v>276</v>
      </c>
      <c r="F497" s="171" t="s">
        <v>277</v>
      </c>
      <c r="G497" s="172" t="s">
        <v>11</v>
      </c>
    </row>
    <row r="498" spans="1:7">
      <c r="A498" s="218">
        <v>280026</v>
      </c>
      <c r="B498" s="189" t="s">
        <v>294</v>
      </c>
      <c r="C498" s="175" t="s">
        <v>280</v>
      </c>
      <c r="D498" s="175" t="s">
        <v>293</v>
      </c>
      <c r="E498" s="191">
        <v>0.4</v>
      </c>
      <c r="F498" s="192">
        <v>19.16</v>
      </c>
      <c r="G498" s="243">
        <f t="shared" ref="G498" si="29">E498*F498</f>
        <v>7.6640000000000006</v>
      </c>
    </row>
    <row r="499" spans="1:7" ht="15" thickBot="1">
      <c r="A499" s="406"/>
      <c r="B499" s="407"/>
      <c r="C499" s="407"/>
      <c r="D499" s="407"/>
      <c r="E499" s="407"/>
      <c r="F499" s="245" t="s">
        <v>295</v>
      </c>
      <c r="G499" s="246">
        <v>7.66</v>
      </c>
    </row>
    <row r="500" spans="1:7">
      <c r="A500" s="402"/>
      <c r="B500" s="402"/>
      <c r="C500" s="402"/>
      <c r="D500" s="402"/>
      <c r="E500" s="402"/>
      <c r="F500" s="402"/>
      <c r="G500" s="402"/>
    </row>
    <row r="501" spans="1:7">
      <c r="A501" s="403"/>
      <c r="B501" s="403"/>
      <c r="C501" s="403"/>
      <c r="D501" s="403"/>
      <c r="E501" s="403"/>
      <c r="F501" s="403"/>
      <c r="G501" s="403"/>
    </row>
    <row r="502" spans="1:7">
      <c r="A502" s="403"/>
      <c r="B502" s="403"/>
      <c r="C502" s="403"/>
      <c r="D502" s="403"/>
      <c r="E502" s="403"/>
      <c r="F502" s="403"/>
      <c r="G502" s="403"/>
    </row>
    <row r="503" spans="1:7">
      <c r="A503" s="403"/>
      <c r="B503" s="403"/>
      <c r="C503" s="403"/>
      <c r="D503" s="403"/>
      <c r="E503" s="403"/>
      <c r="F503" s="403"/>
      <c r="G503" s="403"/>
    </row>
    <row r="504" spans="1:7">
      <c r="A504" s="403"/>
      <c r="B504" s="403"/>
      <c r="C504" s="403"/>
      <c r="D504" s="403"/>
      <c r="E504" s="403"/>
      <c r="F504" s="403"/>
      <c r="G504" s="403"/>
    </row>
    <row r="505" spans="1:7">
      <c r="A505" s="403"/>
      <c r="B505" s="403"/>
      <c r="C505" s="403"/>
      <c r="D505" s="403"/>
      <c r="E505" s="403"/>
      <c r="F505" s="403"/>
      <c r="G505" s="403"/>
    </row>
    <row r="506" spans="1:7">
      <c r="A506" s="403"/>
      <c r="B506" s="403"/>
      <c r="C506" s="403"/>
      <c r="D506" s="403"/>
      <c r="E506" s="403"/>
      <c r="F506" s="403"/>
      <c r="G506" s="403"/>
    </row>
    <row r="507" spans="1:7">
      <c r="A507" s="403"/>
      <c r="B507" s="403"/>
      <c r="C507" s="403"/>
      <c r="D507" s="403"/>
      <c r="E507" s="403"/>
      <c r="F507" s="403"/>
      <c r="G507" s="403"/>
    </row>
    <row r="508" spans="1:7">
      <c r="A508" s="403"/>
      <c r="B508" s="403"/>
      <c r="C508" s="403"/>
      <c r="D508" s="403"/>
      <c r="E508" s="403"/>
      <c r="F508" s="403"/>
      <c r="G508" s="403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85" zoomScaleNormal="100" zoomScaleSheetLayoutView="85" workbookViewId="0">
      <selection activeCell="A2" sqref="A2:J4"/>
    </sheetView>
  </sheetViews>
  <sheetFormatPr defaultRowHeight="14.4"/>
  <cols>
    <col min="1" max="1" width="6.33203125" customWidth="1"/>
    <col min="2" max="2" width="24.6640625" customWidth="1"/>
    <col min="3" max="3" width="8" customWidth="1"/>
    <col min="4" max="4" width="8.109375" customWidth="1"/>
    <col min="5" max="5" width="12.6640625" customWidth="1"/>
    <col min="6" max="6" width="13.6640625" customWidth="1"/>
    <col min="7" max="7" width="12.109375" customWidth="1"/>
    <col min="8" max="8" width="12.6640625" customWidth="1"/>
    <col min="9" max="9" width="12.109375" customWidth="1"/>
    <col min="10" max="10" width="10.21875" customWidth="1"/>
  </cols>
  <sheetData>
    <row r="1" spans="1:10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33" customHeight="1">
      <c r="A2" s="431" t="s">
        <v>905</v>
      </c>
      <c r="B2" s="432"/>
      <c r="C2" s="432"/>
      <c r="D2" s="432"/>
      <c r="E2" s="432"/>
      <c r="F2" s="432"/>
      <c r="G2" s="432"/>
      <c r="H2" s="432"/>
      <c r="I2" s="432"/>
      <c r="J2" s="432"/>
    </row>
    <row r="3" spans="1:10" ht="51" customHeight="1">
      <c r="A3" s="432"/>
      <c r="B3" s="432"/>
      <c r="C3" s="432"/>
      <c r="D3" s="432"/>
      <c r="E3" s="432"/>
      <c r="F3" s="432"/>
      <c r="G3" s="432"/>
      <c r="H3" s="432"/>
      <c r="I3" s="432"/>
      <c r="J3" s="432"/>
    </row>
    <row r="4" spans="1:10" ht="32.25" customHeight="1" thickBot="1">
      <c r="A4" s="432"/>
      <c r="B4" s="432"/>
      <c r="C4" s="432"/>
      <c r="D4" s="432"/>
      <c r="E4" s="432"/>
      <c r="F4" s="432"/>
      <c r="G4" s="432"/>
      <c r="H4" s="432"/>
      <c r="I4" s="432"/>
      <c r="J4" s="432"/>
    </row>
    <row r="5" spans="1:10" ht="16.2" thickBot="1">
      <c r="A5" s="433" t="s">
        <v>912</v>
      </c>
      <c r="B5" s="434"/>
      <c r="C5" s="434"/>
      <c r="D5" s="434"/>
      <c r="E5" s="434"/>
      <c r="F5" s="434"/>
      <c r="G5" s="434"/>
      <c r="H5" s="434"/>
      <c r="I5" s="434"/>
      <c r="J5" s="435"/>
    </row>
    <row r="6" spans="1:10" ht="82.8">
      <c r="A6" s="436" t="s">
        <v>906</v>
      </c>
      <c r="B6" s="439" t="s">
        <v>907</v>
      </c>
      <c r="C6" s="439" t="s">
        <v>908</v>
      </c>
      <c r="D6" s="439" t="s">
        <v>909</v>
      </c>
      <c r="E6" s="311" t="s">
        <v>913</v>
      </c>
      <c r="F6" s="311" t="s">
        <v>914</v>
      </c>
      <c r="G6" s="311" t="s">
        <v>915</v>
      </c>
      <c r="H6" s="442" t="s">
        <v>916</v>
      </c>
      <c r="I6" s="445" t="s">
        <v>917</v>
      </c>
      <c r="J6" s="448" t="s">
        <v>910</v>
      </c>
    </row>
    <row r="7" spans="1:10">
      <c r="A7" s="437"/>
      <c r="B7" s="440"/>
      <c r="C7" s="440"/>
      <c r="D7" s="440"/>
      <c r="E7" s="312" t="s">
        <v>911</v>
      </c>
      <c r="F7" s="312" t="s">
        <v>911</v>
      </c>
      <c r="G7" s="312" t="s">
        <v>911</v>
      </c>
      <c r="H7" s="443"/>
      <c r="I7" s="446"/>
      <c r="J7" s="449"/>
    </row>
    <row r="8" spans="1:10" ht="28.2" thickBot="1">
      <c r="A8" s="438"/>
      <c r="B8" s="441"/>
      <c r="C8" s="441"/>
      <c r="D8" s="441"/>
      <c r="E8" s="314" t="s">
        <v>918</v>
      </c>
      <c r="F8" s="314" t="s">
        <v>919</v>
      </c>
      <c r="G8" s="314" t="s">
        <v>919</v>
      </c>
      <c r="H8" s="444"/>
      <c r="I8" s="447"/>
      <c r="J8" s="450"/>
    </row>
    <row r="9" spans="1:10">
      <c r="A9" s="452">
        <v>1</v>
      </c>
      <c r="B9" s="461" t="s">
        <v>920</v>
      </c>
      <c r="C9" s="455" t="s">
        <v>5</v>
      </c>
      <c r="D9" s="455">
        <v>1</v>
      </c>
      <c r="E9" s="21" t="s">
        <v>921</v>
      </c>
      <c r="F9" s="21" t="s">
        <v>921</v>
      </c>
      <c r="G9" s="21" t="s">
        <v>921</v>
      </c>
      <c r="H9" s="457">
        <f>(E10+F10+G10)/3</f>
        <v>1570</v>
      </c>
      <c r="I9" s="459">
        <f>H9*1.35</f>
        <v>2119.5</v>
      </c>
      <c r="J9" s="451" t="s">
        <v>217</v>
      </c>
    </row>
    <row r="10" spans="1:10">
      <c r="A10" s="453"/>
      <c r="B10" s="454"/>
      <c r="C10" s="456"/>
      <c r="D10" s="456"/>
      <c r="E10" s="313">
        <v>1638</v>
      </c>
      <c r="F10" s="313">
        <v>1365</v>
      </c>
      <c r="G10" s="313">
        <v>1707</v>
      </c>
      <c r="H10" s="458"/>
      <c r="I10" s="460"/>
      <c r="J10" s="451"/>
    </row>
    <row r="11" spans="1:10">
      <c r="A11" s="452">
        <v>2</v>
      </c>
      <c r="B11" s="454" t="s">
        <v>219</v>
      </c>
      <c r="C11" s="455" t="s">
        <v>5</v>
      </c>
      <c r="D11" s="455">
        <v>1</v>
      </c>
      <c r="E11" s="21" t="s">
        <v>921</v>
      </c>
      <c r="F11" s="21" t="s">
        <v>921</v>
      </c>
      <c r="G11" s="21" t="s">
        <v>921</v>
      </c>
      <c r="H11" s="457">
        <f t="shared" ref="H11" si="0">(E12+F12+G12)/3</f>
        <v>299</v>
      </c>
      <c r="I11" s="459">
        <f t="shared" ref="I11" si="1">H11*1.35</f>
        <v>403.65000000000003</v>
      </c>
      <c r="J11" s="451" t="s">
        <v>217</v>
      </c>
    </row>
    <row r="12" spans="1:10">
      <c r="A12" s="453"/>
      <c r="B12" s="454"/>
      <c r="C12" s="456"/>
      <c r="D12" s="456"/>
      <c r="E12" s="313">
        <v>312</v>
      </c>
      <c r="F12" s="313">
        <v>260</v>
      </c>
      <c r="G12" s="313">
        <v>325</v>
      </c>
      <c r="H12" s="458"/>
      <c r="I12" s="460"/>
      <c r="J12" s="451"/>
    </row>
    <row r="13" spans="1:10">
      <c r="A13" s="452">
        <v>3</v>
      </c>
      <c r="B13" s="454" t="s">
        <v>221</v>
      </c>
      <c r="C13" s="455" t="s">
        <v>5</v>
      </c>
      <c r="D13" s="455">
        <v>1</v>
      </c>
      <c r="E13" s="21" t="s">
        <v>921</v>
      </c>
      <c r="F13" s="21" t="s">
        <v>921</v>
      </c>
      <c r="G13" s="21" t="s">
        <v>921</v>
      </c>
      <c r="H13" s="457">
        <f t="shared" ref="H13:H15" si="2">(E14+F14+G14)/3</f>
        <v>598</v>
      </c>
      <c r="I13" s="459">
        <f t="shared" ref="I13:I15" si="3">H13*1.35</f>
        <v>807.30000000000007</v>
      </c>
      <c r="J13" s="451" t="s">
        <v>217</v>
      </c>
    </row>
    <row r="14" spans="1:10">
      <c r="A14" s="453"/>
      <c r="B14" s="454"/>
      <c r="C14" s="456"/>
      <c r="D14" s="456"/>
      <c r="E14" s="313">
        <v>624</v>
      </c>
      <c r="F14" s="313">
        <v>520</v>
      </c>
      <c r="G14" s="313">
        <v>650</v>
      </c>
      <c r="H14" s="458"/>
      <c r="I14" s="460"/>
      <c r="J14" s="451"/>
    </row>
    <row r="15" spans="1:10">
      <c r="A15" s="452">
        <v>4</v>
      </c>
      <c r="B15" s="454" t="s">
        <v>223</v>
      </c>
      <c r="C15" s="455" t="s">
        <v>5</v>
      </c>
      <c r="D15" s="455">
        <v>1</v>
      </c>
      <c r="E15" s="315"/>
      <c r="F15" s="315"/>
      <c r="G15" s="315"/>
      <c r="H15" s="457">
        <f t="shared" si="2"/>
        <v>598</v>
      </c>
      <c r="I15" s="459">
        <f t="shared" si="3"/>
        <v>807.30000000000007</v>
      </c>
      <c r="J15" s="451" t="s">
        <v>217</v>
      </c>
    </row>
    <row r="16" spans="1:10">
      <c r="A16" s="453"/>
      <c r="B16" s="454"/>
      <c r="C16" s="456"/>
      <c r="D16" s="456"/>
      <c r="E16" s="313">
        <v>624</v>
      </c>
      <c r="F16" s="313">
        <v>520</v>
      </c>
      <c r="G16" s="313">
        <v>650</v>
      </c>
      <c r="H16" s="458"/>
      <c r="I16" s="460"/>
      <c r="J16" s="451"/>
    </row>
    <row r="17" spans="1:10">
      <c r="A17" s="452">
        <v>5</v>
      </c>
      <c r="B17" s="462" t="s">
        <v>225</v>
      </c>
      <c r="C17" s="455" t="s">
        <v>5</v>
      </c>
      <c r="D17" s="455">
        <v>1</v>
      </c>
      <c r="E17" s="21" t="s">
        <v>921</v>
      </c>
      <c r="F17" s="21" t="s">
        <v>921</v>
      </c>
      <c r="G17" s="21" t="s">
        <v>921</v>
      </c>
      <c r="H17" s="457">
        <f t="shared" ref="H17" si="4">(E18+F18+G18)/3</f>
        <v>448.66666666666669</v>
      </c>
      <c r="I17" s="459">
        <f t="shared" ref="I17" si="5">H17*1.35</f>
        <v>605.70000000000005</v>
      </c>
      <c r="J17" s="451" t="s">
        <v>217</v>
      </c>
    </row>
    <row r="18" spans="1:10">
      <c r="A18" s="453"/>
      <c r="B18" s="461"/>
      <c r="C18" s="456"/>
      <c r="D18" s="456"/>
      <c r="E18" s="313">
        <v>468</v>
      </c>
      <c r="F18" s="313">
        <v>390</v>
      </c>
      <c r="G18" s="313">
        <v>488</v>
      </c>
      <c r="H18" s="458"/>
      <c r="I18" s="460"/>
      <c r="J18" s="45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view="pageBreakPreview" zoomScale="85" zoomScaleNormal="85" zoomScaleSheetLayoutView="85" workbookViewId="0">
      <selection activeCell="A9" sqref="A9:C9"/>
    </sheetView>
  </sheetViews>
  <sheetFormatPr defaultRowHeight="14.4"/>
  <cols>
    <col min="1" max="1" width="9.33203125" customWidth="1"/>
    <col min="2" max="2" width="52" customWidth="1"/>
    <col min="3" max="3" width="18.33203125" customWidth="1"/>
    <col min="4" max="4" width="11.33203125" customWidth="1"/>
    <col min="5" max="5" width="20.88671875" customWidth="1"/>
    <col min="6" max="6" width="20.5546875" customWidth="1"/>
    <col min="7" max="7" width="14.88671875" bestFit="1" customWidth="1"/>
  </cols>
  <sheetData>
    <row r="1" spans="1:8">
      <c r="A1" s="432"/>
      <c r="B1" s="432"/>
      <c r="C1" s="432"/>
      <c r="D1" s="432"/>
      <c r="E1" s="432"/>
      <c r="F1" s="432"/>
      <c r="G1" s="4"/>
      <c r="H1" s="4"/>
    </row>
    <row r="2" spans="1:8">
      <c r="A2" s="432"/>
      <c r="B2" s="432"/>
      <c r="C2" s="432"/>
      <c r="D2" s="432"/>
      <c r="E2" s="432"/>
      <c r="F2" s="432"/>
      <c r="G2" s="4"/>
      <c r="H2" s="4"/>
    </row>
    <row r="3" spans="1:8">
      <c r="A3" s="432"/>
      <c r="B3" s="432"/>
      <c r="C3" s="432"/>
      <c r="D3" s="432"/>
      <c r="E3" s="432"/>
      <c r="F3" s="432"/>
      <c r="G3" s="4"/>
      <c r="H3" s="4"/>
    </row>
    <row r="4" spans="1:8">
      <c r="A4" s="432"/>
      <c r="B4" s="432"/>
      <c r="C4" s="432"/>
      <c r="D4" s="432"/>
      <c r="E4" s="432"/>
      <c r="F4" s="432"/>
      <c r="G4" s="4"/>
      <c r="H4" s="4"/>
    </row>
    <row r="5" spans="1:8">
      <c r="A5" s="432"/>
      <c r="B5" s="432"/>
      <c r="C5" s="432"/>
      <c r="D5" s="432"/>
      <c r="E5" s="432"/>
      <c r="F5" s="432"/>
      <c r="G5" s="4"/>
      <c r="H5" s="4"/>
    </row>
    <row r="6" spans="1:8" ht="24.6" customHeight="1" thickBot="1">
      <c r="A6" s="465"/>
      <c r="B6" s="465"/>
      <c r="C6" s="465"/>
      <c r="D6" s="465"/>
      <c r="E6" s="465"/>
      <c r="F6" s="465"/>
      <c r="G6" s="5"/>
      <c r="H6" s="5"/>
    </row>
    <row r="7" spans="1:8" ht="24" customHeight="1" thickBot="1">
      <c r="A7" s="466" t="s">
        <v>258</v>
      </c>
      <c r="B7" s="467"/>
      <c r="C7" s="467"/>
      <c r="D7" s="468" t="s">
        <v>259</v>
      </c>
      <c r="E7" s="469"/>
      <c r="F7" s="272" t="s">
        <v>879</v>
      </c>
      <c r="G7" s="6"/>
      <c r="H7" s="6"/>
    </row>
    <row r="8" spans="1:8" ht="61.2" customHeight="1" thickTop="1" thickBot="1">
      <c r="A8" s="470" t="s">
        <v>711</v>
      </c>
      <c r="B8" s="427"/>
      <c r="C8" s="428"/>
      <c r="D8" s="471" t="s">
        <v>260</v>
      </c>
      <c r="E8" s="472"/>
      <c r="F8" s="473"/>
      <c r="G8" s="7"/>
      <c r="H8" s="7"/>
    </row>
    <row r="9" spans="1:8" ht="30" customHeight="1" thickTop="1" thickBot="1">
      <c r="A9" s="474" t="s">
        <v>932</v>
      </c>
      <c r="B9" s="427"/>
      <c r="C9" s="427"/>
      <c r="D9" s="475">
        <f>C50</f>
        <v>187422.72460199997</v>
      </c>
      <c r="E9" s="419"/>
      <c r="F9" s="476"/>
      <c r="G9" s="7"/>
      <c r="H9" s="7"/>
    </row>
    <row r="10" spans="1:8" ht="16.2" customHeight="1" thickTop="1">
      <c r="A10" s="483" t="s">
        <v>261</v>
      </c>
      <c r="B10" s="484"/>
      <c r="C10" s="484"/>
      <c r="D10" s="484"/>
      <c r="E10" s="484"/>
      <c r="F10" s="485"/>
      <c r="G10" s="3"/>
      <c r="H10" s="3"/>
    </row>
    <row r="11" spans="1:8" ht="15" customHeight="1" thickBot="1">
      <c r="A11" s="486"/>
      <c r="B11" s="487"/>
      <c r="C11" s="487"/>
      <c r="D11" s="487"/>
      <c r="E11" s="487"/>
      <c r="F11" s="488"/>
      <c r="G11" s="3"/>
      <c r="H11" s="3"/>
    </row>
    <row r="12" spans="1:8" ht="15.6">
      <c r="A12" s="477" t="s">
        <v>3</v>
      </c>
      <c r="B12" s="479" t="s">
        <v>4</v>
      </c>
      <c r="C12" s="479" t="s">
        <v>262</v>
      </c>
      <c r="D12" s="481" t="s">
        <v>263</v>
      </c>
      <c r="E12" s="148" t="s">
        <v>264</v>
      </c>
      <c r="F12" s="149" t="s">
        <v>264</v>
      </c>
      <c r="G12" s="3"/>
      <c r="H12" s="3"/>
    </row>
    <row r="13" spans="1:8" ht="16.2" thickBot="1">
      <c r="A13" s="478"/>
      <c r="B13" s="480"/>
      <c r="C13" s="480"/>
      <c r="D13" s="482"/>
      <c r="E13" s="150">
        <v>30</v>
      </c>
      <c r="F13" s="151">
        <v>60</v>
      </c>
      <c r="G13" s="3"/>
      <c r="H13" s="3"/>
    </row>
    <row r="14" spans="1:8">
      <c r="A14" s="503" t="s">
        <v>14</v>
      </c>
      <c r="B14" s="511" t="s">
        <v>15</v>
      </c>
      <c r="C14" s="513"/>
      <c r="D14" s="514"/>
      <c r="E14" s="514"/>
      <c r="F14" s="515"/>
      <c r="G14" s="3"/>
      <c r="H14" s="3"/>
    </row>
    <row r="15" spans="1:8" ht="15" thickBot="1">
      <c r="A15" s="504"/>
      <c r="B15" s="512"/>
      <c r="C15" s="516"/>
      <c r="D15" s="517"/>
      <c r="E15" s="517"/>
      <c r="F15" s="518"/>
      <c r="G15" s="3"/>
      <c r="H15" s="3"/>
    </row>
    <row r="16" spans="1:8" ht="15.6" thickBot="1">
      <c r="A16" s="489" t="s">
        <v>17</v>
      </c>
      <c r="B16" s="491" t="s">
        <v>265</v>
      </c>
      <c r="C16" s="493">
        <f>'ORÇAMENTO SINTÉTICO'!F12</f>
        <v>2055.4085999999998</v>
      </c>
      <c r="D16" s="495">
        <f>C16/C50</f>
        <v>1.0966698965478952E-2</v>
      </c>
      <c r="E16" s="152">
        <v>1</v>
      </c>
      <c r="F16" s="153"/>
      <c r="G16" s="9">
        <f>SUM(E16:F16)</f>
        <v>1</v>
      </c>
    </row>
    <row r="17" spans="1:7" ht="15">
      <c r="A17" s="490"/>
      <c r="B17" s="492"/>
      <c r="C17" s="494"/>
      <c r="D17" s="496"/>
      <c r="E17" s="131">
        <f>C16*E16</f>
        <v>2055.4085999999998</v>
      </c>
      <c r="F17" s="133"/>
      <c r="G17" s="1">
        <f t="shared" ref="G17" si="0">SUM(E17:F17)</f>
        <v>2055.4085999999998</v>
      </c>
    </row>
    <row r="18" spans="1:7" ht="15">
      <c r="A18" s="497" t="s">
        <v>30</v>
      </c>
      <c r="B18" s="492" t="s">
        <v>31</v>
      </c>
      <c r="C18" s="494">
        <f>'ORÇAMENTO SINTÉTICO'!F16</f>
        <v>95245.447199999995</v>
      </c>
      <c r="D18" s="495">
        <f>C18/C50</f>
        <v>0.50818515952245225</v>
      </c>
      <c r="E18" s="134">
        <v>1</v>
      </c>
      <c r="F18" s="135"/>
      <c r="G18" s="9">
        <f>SUM(E18:F18)</f>
        <v>1</v>
      </c>
    </row>
    <row r="19" spans="1:7" ht="15">
      <c r="A19" s="490"/>
      <c r="B19" s="492"/>
      <c r="C19" s="494"/>
      <c r="D19" s="496"/>
      <c r="E19" s="131">
        <f>C18*E18</f>
        <v>95245.447199999995</v>
      </c>
      <c r="F19" s="133"/>
      <c r="G19" s="1">
        <f t="shared" ref="G19" si="1">SUM(E19:F19)</f>
        <v>95245.447199999995</v>
      </c>
    </row>
    <row r="20" spans="1:7" ht="15.6" thickBot="1">
      <c r="A20" s="497" t="s">
        <v>36</v>
      </c>
      <c r="B20" s="492" t="s">
        <v>37</v>
      </c>
      <c r="C20" s="494">
        <f>'ORÇAMENTO SINTÉTICO'!F18</f>
        <v>6957.2022000000015</v>
      </c>
      <c r="D20" s="495">
        <f>C20/C50</f>
        <v>3.7120377023511487E-2</v>
      </c>
      <c r="E20" s="128">
        <v>1</v>
      </c>
      <c r="F20" s="130"/>
      <c r="G20" s="9">
        <f>SUM(E20:F20)</f>
        <v>1</v>
      </c>
    </row>
    <row r="21" spans="1:7" ht="15">
      <c r="A21" s="490"/>
      <c r="B21" s="492"/>
      <c r="C21" s="494"/>
      <c r="D21" s="496"/>
      <c r="E21" s="131">
        <f>C20*E20</f>
        <v>6957.2022000000015</v>
      </c>
      <c r="F21" s="133"/>
      <c r="G21" s="1">
        <f t="shared" ref="G21" si="2">SUM(E21:F21)</f>
        <v>6957.2022000000015</v>
      </c>
    </row>
    <row r="22" spans="1:7" ht="15.6" thickBot="1">
      <c r="A22" s="497" t="s">
        <v>68</v>
      </c>
      <c r="B22" s="499" t="s">
        <v>69</v>
      </c>
      <c r="C22" s="501">
        <f>'ORÇAMENTO SINTÉTICO'!F29</f>
        <v>5583.12</v>
      </c>
      <c r="D22" s="495">
        <f>C22/C50</f>
        <v>2.9788917068919948E-2</v>
      </c>
      <c r="E22" s="128">
        <v>1</v>
      </c>
      <c r="F22" s="133"/>
      <c r="G22" s="9">
        <f>SUM(E22:F22)</f>
        <v>1</v>
      </c>
    </row>
    <row r="23" spans="1:7" ht="15.6" thickBot="1">
      <c r="A23" s="498"/>
      <c r="B23" s="500"/>
      <c r="C23" s="502"/>
      <c r="D23" s="496"/>
      <c r="E23" s="131">
        <f>C22*E22</f>
        <v>5583.12</v>
      </c>
      <c r="F23" s="154"/>
      <c r="G23" s="1">
        <f t="shared" ref="G23" si="3">SUM(E23:F23)</f>
        <v>5583.12</v>
      </c>
    </row>
    <row r="24" spans="1:7">
      <c r="A24" s="503" t="s">
        <v>92</v>
      </c>
      <c r="B24" s="505" t="s">
        <v>93</v>
      </c>
      <c r="C24" s="513"/>
      <c r="D24" s="514"/>
      <c r="E24" s="514"/>
      <c r="F24" s="515"/>
      <c r="G24" s="8"/>
    </row>
    <row r="25" spans="1:7" ht="15" thickBot="1">
      <c r="A25" s="504"/>
      <c r="B25" s="506"/>
      <c r="C25" s="516"/>
      <c r="D25" s="517"/>
      <c r="E25" s="517"/>
      <c r="F25" s="518"/>
      <c r="G25" s="8"/>
    </row>
    <row r="26" spans="1:7" ht="15.6" thickBot="1">
      <c r="A26" s="489" t="s">
        <v>94</v>
      </c>
      <c r="B26" s="500" t="s">
        <v>95</v>
      </c>
      <c r="C26" s="502">
        <f>'ORÇAMENTO SINTÉTICO'!F39</f>
        <v>2623.2459600000002</v>
      </c>
      <c r="D26" s="495">
        <f>C26/C50</f>
        <v>1.3996413538275965E-2</v>
      </c>
      <c r="E26" s="152">
        <v>0.7</v>
      </c>
      <c r="F26" s="155">
        <v>0.3</v>
      </c>
      <c r="G26" s="9">
        <f>SUM(E26:F26)</f>
        <v>1</v>
      </c>
    </row>
    <row r="27" spans="1:7" ht="15">
      <c r="A27" s="490"/>
      <c r="B27" s="491"/>
      <c r="C27" s="493"/>
      <c r="D27" s="496"/>
      <c r="E27" s="131">
        <f>C26*E26</f>
        <v>1836.272172</v>
      </c>
      <c r="F27" s="137">
        <f>C26*F26</f>
        <v>786.97378800000001</v>
      </c>
      <c r="G27" s="1">
        <f t="shared" ref="G27:G49" si="4">SUM(E27:F27)</f>
        <v>2623.2459600000002</v>
      </c>
    </row>
    <row r="28" spans="1:7" ht="15.6" thickBot="1">
      <c r="A28" s="497" t="s">
        <v>103</v>
      </c>
      <c r="B28" s="499" t="s">
        <v>104</v>
      </c>
      <c r="C28" s="501">
        <f>'ORÇAMENTO SINTÉTICO'!F42</f>
        <v>2992.9279680000004</v>
      </c>
      <c r="D28" s="495">
        <f>C28/C50</f>
        <v>1.5968863830976787E-2</v>
      </c>
      <c r="E28" s="128">
        <v>0.7</v>
      </c>
      <c r="F28" s="136">
        <v>0.3</v>
      </c>
      <c r="G28" s="9">
        <f t="shared" si="4"/>
        <v>1</v>
      </c>
    </row>
    <row r="29" spans="1:7" ht="15">
      <c r="A29" s="490"/>
      <c r="B29" s="491"/>
      <c r="C29" s="493"/>
      <c r="D29" s="496"/>
      <c r="E29" s="131">
        <f>C28*E28</f>
        <v>2095.0495776000002</v>
      </c>
      <c r="F29" s="137">
        <f>C28*F28</f>
        <v>897.87839040000006</v>
      </c>
      <c r="G29" s="1">
        <f t="shared" si="4"/>
        <v>2992.9279680000004</v>
      </c>
    </row>
    <row r="30" spans="1:7" ht="15.6" thickBot="1">
      <c r="A30" s="497" t="s">
        <v>108</v>
      </c>
      <c r="B30" s="499" t="s">
        <v>109</v>
      </c>
      <c r="C30" s="501">
        <f>'ORÇAMENTO SINTÉTICO'!F44</f>
        <v>8040.4152000000004</v>
      </c>
      <c r="D30" s="495">
        <f>C30/C50</f>
        <v>4.2899894967774903E-2</v>
      </c>
      <c r="E30" s="132"/>
      <c r="F30" s="136">
        <v>1</v>
      </c>
      <c r="G30" s="9">
        <f t="shared" si="4"/>
        <v>1</v>
      </c>
    </row>
    <row r="31" spans="1:7" ht="15">
      <c r="A31" s="490"/>
      <c r="B31" s="491"/>
      <c r="C31" s="493"/>
      <c r="D31" s="496"/>
      <c r="E31" s="132"/>
      <c r="F31" s="137">
        <f>C30*F30</f>
        <v>8040.4152000000004</v>
      </c>
      <c r="G31" s="1">
        <f t="shared" si="4"/>
        <v>8040.4152000000004</v>
      </c>
    </row>
    <row r="32" spans="1:7" ht="15.6" thickBot="1">
      <c r="A32" s="497" t="s">
        <v>113</v>
      </c>
      <c r="B32" s="499" t="s">
        <v>114</v>
      </c>
      <c r="C32" s="501">
        <f>'ORÇAMENTO SINTÉTICO'!F46</f>
        <v>3198.7872000000007</v>
      </c>
      <c r="D32" s="495">
        <f>C32/C50</f>
        <v>1.7067232411612624E-2</v>
      </c>
      <c r="E32" s="132"/>
      <c r="F32" s="136">
        <v>1</v>
      </c>
      <c r="G32" s="9">
        <f t="shared" si="4"/>
        <v>1</v>
      </c>
    </row>
    <row r="33" spans="1:7" ht="15">
      <c r="A33" s="490"/>
      <c r="B33" s="491"/>
      <c r="C33" s="493"/>
      <c r="D33" s="496"/>
      <c r="E33" s="132"/>
      <c r="F33" s="137">
        <f>C32*F32</f>
        <v>3198.7872000000007</v>
      </c>
      <c r="G33" s="1">
        <f t="shared" si="4"/>
        <v>3198.7872000000007</v>
      </c>
    </row>
    <row r="34" spans="1:7" ht="15.6" thickBot="1">
      <c r="A34" s="497" t="s">
        <v>118</v>
      </c>
      <c r="B34" s="499" t="s">
        <v>119</v>
      </c>
      <c r="C34" s="501">
        <f>'ORÇAMENTO SINTÉTICO'!F48</f>
        <v>3459.1244220000003</v>
      </c>
      <c r="D34" s="495">
        <f>C34/C50</f>
        <v>1.8456270067280241E-2</v>
      </c>
      <c r="E34" s="129"/>
      <c r="F34" s="136">
        <v>1</v>
      </c>
      <c r="G34" s="9">
        <f t="shared" si="4"/>
        <v>1</v>
      </c>
    </row>
    <row r="35" spans="1:7" ht="15">
      <c r="A35" s="490"/>
      <c r="B35" s="491"/>
      <c r="C35" s="493"/>
      <c r="D35" s="496"/>
      <c r="E35" s="132"/>
      <c r="F35" s="137">
        <f>C34*F34</f>
        <v>3459.1244220000003</v>
      </c>
      <c r="G35" s="1">
        <f t="shared" si="4"/>
        <v>3459.1244220000003</v>
      </c>
    </row>
    <row r="36" spans="1:7" ht="15.6" thickBot="1">
      <c r="A36" s="497" t="s">
        <v>132</v>
      </c>
      <c r="B36" s="499" t="s">
        <v>133</v>
      </c>
      <c r="C36" s="501">
        <f>'ORÇAMENTO SINTÉTICO'!F53</f>
        <v>613.24019999999996</v>
      </c>
      <c r="D36" s="495">
        <f>C36/C50</f>
        <v>3.2719628919184764E-3</v>
      </c>
      <c r="E36" s="132"/>
      <c r="F36" s="136">
        <v>1</v>
      </c>
      <c r="G36" s="9">
        <f t="shared" si="4"/>
        <v>1</v>
      </c>
    </row>
    <row r="37" spans="1:7" ht="15">
      <c r="A37" s="490"/>
      <c r="B37" s="491"/>
      <c r="C37" s="493"/>
      <c r="D37" s="496"/>
      <c r="E37" s="132"/>
      <c r="F37" s="137">
        <f>C36*F36</f>
        <v>613.24019999999996</v>
      </c>
      <c r="G37" s="1">
        <f t="shared" si="4"/>
        <v>613.24019999999996</v>
      </c>
    </row>
    <row r="38" spans="1:7" ht="15.6" thickBot="1">
      <c r="A38" s="497" t="s">
        <v>146</v>
      </c>
      <c r="B38" s="499" t="s">
        <v>147</v>
      </c>
      <c r="C38" s="501">
        <f>'ORÇAMENTO SINTÉTICO'!F58</f>
        <v>15574.008749999999</v>
      </c>
      <c r="D38" s="495">
        <f>C38/C50</f>
        <v>8.3095626653982652E-2</v>
      </c>
      <c r="E38" s="129"/>
      <c r="F38" s="136">
        <v>1</v>
      </c>
      <c r="G38" s="9">
        <f t="shared" si="4"/>
        <v>1</v>
      </c>
    </row>
    <row r="39" spans="1:7" ht="15">
      <c r="A39" s="490"/>
      <c r="B39" s="491"/>
      <c r="C39" s="493"/>
      <c r="D39" s="496"/>
      <c r="E39" s="132"/>
      <c r="F39" s="137">
        <f>C38*F38</f>
        <v>15574.008749999999</v>
      </c>
      <c r="G39" s="1">
        <f t="shared" si="4"/>
        <v>15574.008749999999</v>
      </c>
    </row>
    <row r="40" spans="1:7" ht="15.6" thickBot="1">
      <c r="A40" s="497" t="s">
        <v>208</v>
      </c>
      <c r="B40" s="499" t="s">
        <v>209</v>
      </c>
      <c r="C40" s="501">
        <f>'ORÇAMENTO SINTÉTICO'!F81</f>
        <v>503.96688000000006</v>
      </c>
      <c r="D40" s="495">
        <f>C40/C50</f>
        <v>2.6889315640362976E-3</v>
      </c>
      <c r="E40" s="129"/>
      <c r="F40" s="136">
        <v>1</v>
      </c>
      <c r="G40" s="9">
        <f t="shared" si="4"/>
        <v>1</v>
      </c>
    </row>
    <row r="41" spans="1:7" ht="15">
      <c r="A41" s="490"/>
      <c r="B41" s="491"/>
      <c r="C41" s="493"/>
      <c r="D41" s="496"/>
      <c r="E41" s="132"/>
      <c r="F41" s="137">
        <f>C40*F40</f>
        <v>503.96688000000006</v>
      </c>
      <c r="G41" s="1">
        <f t="shared" si="4"/>
        <v>503.96688000000006</v>
      </c>
    </row>
    <row r="42" spans="1:7" ht="15.6" thickBot="1">
      <c r="A42" s="497" t="s">
        <v>213</v>
      </c>
      <c r="B42" s="499" t="s">
        <v>214</v>
      </c>
      <c r="C42" s="501">
        <f>'ORÇAMENTO SINTÉTICO'!F83</f>
        <v>25633.59</v>
      </c>
      <c r="D42" s="495">
        <f>C42/C50</f>
        <v>0.136768847291245</v>
      </c>
      <c r="E42" s="129"/>
      <c r="F42" s="136">
        <v>1</v>
      </c>
      <c r="G42" s="9">
        <f t="shared" si="4"/>
        <v>1</v>
      </c>
    </row>
    <row r="43" spans="1:7" ht="15">
      <c r="A43" s="490"/>
      <c r="B43" s="491"/>
      <c r="C43" s="493"/>
      <c r="D43" s="496"/>
      <c r="E43" s="132"/>
      <c r="F43" s="137">
        <f>C42*F42</f>
        <v>25633.59</v>
      </c>
      <c r="G43" s="1">
        <f t="shared" si="4"/>
        <v>25633.59</v>
      </c>
    </row>
    <row r="44" spans="1:7" ht="15.6" thickBot="1">
      <c r="A44" s="497" t="s">
        <v>229</v>
      </c>
      <c r="B44" s="499" t="s">
        <v>230</v>
      </c>
      <c r="C44" s="501">
        <f>'ORÇAMENTO SINTÉTICO'!F90</f>
        <v>914.37780000000009</v>
      </c>
      <c r="D44" s="495">
        <f>C44/C50</f>
        <v>4.8786922820683552E-3</v>
      </c>
      <c r="E44" s="129"/>
      <c r="F44" s="136">
        <v>1</v>
      </c>
      <c r="G44" s="9">
        <f t="shared" si="4"/>
        <v>1</v>
      </c>
    </row>
    <row r="45" spans="1:7" ht="15">
      <c r="A45" s="490"/>
      <c r="B45" s="491"/>
      <c r="C45" s="493"/>
      <c r="D45" s="496"/>
      <c r="E45" s="132"/>
      <c r="F45" s="137">
        <f>C44*F44</f>
        <v>914.37780000000009</v>
      </c>
      <c r="G45" s="1">
        <f t="shared" si="4"/>
        <v>914.37780000000009</v>
      </c>
    </row>
    <row r="46" spans="1:7" ht="15.6" thickBot="1">
      <c r="A46" s="497" t="s">
        <v>234</v>
      </c>
      <c r="B46" s="499" t="s">
        <v>235</v>
      </c>
      <c r="C46" s="501">
        <f>'ORÇAMENTO SINTÉTICO'!F92</f>
        <v>7377.950922</v>
      </c>
      <c r="D46" s="495">
        <f>C46/C50</f>
        <v>3.9365295417977668E-2</v>
      </c>
      <c r="E46" s="129"/>
      <c r="F46" s="136">
        <v>1</v>
      </c>
      <c r="G46" s="9">
        <f t="shared" si="4"/>
        <v>1</v>
      </c>
    </row>
    <row r="47" spans="1:7" ht="15">
      <c r="A47" s="490"/>
      <c r="B47" s="491"/>
      <c r="C47" s="493"/>
      <c r="D47" s="496"/>
      <c r="E47" s="132"/>
      <c r="F47" s="137">
        <f>C46*F46</f>
        <v>7377.950922</v>
      </c>
      <c r="G47" s="1">
        <f t="shared" si="4"/>
        <v>7377.950922</v>
      </c>
    </row>
    <row r="48" spans="1:7" ht="15.6" thickBot="1">
      <c r="A48" s="497" t="s">
        <v>245</v>
      </c>
      <c r="B48" s="499" t="s">
        <v>246</v>
      </c>
      <c r="C48" s="501">
        <f>'ORÇAMENTO SINTÉTICO'!F96</f>
        <v>6649.9112999999998</v>
      </c>
      <c r="D48" s="495">
        <f>C48/C50</f>
        <v>3.5480816502488507E-2</v>
      </c>
      <c r="E48" s="129"/>
      <c r="F48" s="136">
        <v>1</v>
      </c>
      <c r="G48" s="9">
        <f t="shared" si="4"/>
        <v>1</v>
      </c>
    </row>
    <row r="49" spans="1:7" ht="15">
      <c r="A49" s="490"/>
      <c r="B49" s="491"/>
      <c r="C49" s="493"/>
      <c r="D49" s="496"/>
      <c r="E49" s="132"/>
      <c r="F49" s="137">
        <f>C48*F48</f>
        <v>6649.9112999999998</v>
      </c>
      <c r="G49" s="1">
        <f t="shared" si="4"/>
        <v>6649.9112999999998</v>
      </c>
    </row>
    <row r="50" spans="1:7" ht="15.6">
      <c r="A50" s="521" t="s">
        <v>11</v>
      </c>
      <c r="B50" s="522"/>
      <c r="C50" s="138">
        <f>SUM(C16:C49)</f>
        <v>187422.72460199997</v>
      </c>
      <c r="D50" s="2">
        <f>SUM(D16:D49)</f>
        <v>1</v>
      </c>
      <c r="E50" s="507"/>
      <c r="F50" s="508"/>
      <c r="G50" s="3"/>
    </row>
    <row r="51" spans="1:7" ht="15.6">
      <c r="A51" s="509" t="s">
        <v>266</v>
      </c>
      <c r="B51" s="510"/>
      <c r="C51" s="510"/>
      <c r="D51" s="139"/>
      <c r="E51" s="140">
        <f>E17+E19+E21+E23+E27+E29</f>
        <v>113772.49974959999</v>
      </c>
      <c r="F51" s="141">
        <f>F27+F29+F31+F33+F35+F37+F39+F41+F43+F45+F47+F49</f>
        <v>73650.224852400017</v>
      </c>
      <c r="G51" s="3"/>
    </row>
    <row r="52" spans="1:7" ht="15.6">
      <c r="A52" s="509" t="s">
        <v>267</v>
      </c>
      <c r="B52" s="510"/>
      <c r="C52" s="510"/>
      <c r="D52" s="139"/>
      <c r="E52" s="142">
        <f>E51/C50</f>
        <v>0.60703684673883951</v>
      </c>
      <c r="F52" s="143">
        <f>F51/C50</f>
        <v>0.39296315326116066</v>
      </c>
      <c r="G52" s="3"/>
    </row>
    <row r="53" spans="1:7" ht="15.6">
      <c r="A53" s="509" t="s">
        <v>268</v>
      </c>
      <c r="B53" s="510"/>
      <c r="C53" s="510"/>
      <c r="D53" s="139"/>
      <c r="E53" s="144">
        <f>E51</f>
        <v>113772.49974959999</v>
      </c>
      <c r="F53" s="145">
        <f>E53+F51</f>
        <v>187422.724602</v>
      </c>
      <c r="G53" s="3"/>
    </row>
    <row r="54" spans="1:7" ht="16.2" thickBot="1">
      <c r="A54" s="519" t="s">
        <v>269</v>
      </c>
      <c r="B54" s="520"/>
      <c r="C54" s="520"/>
      <c r="D54" s="146"/>
      <c r="E54" s="147">
        <f>E52</f>
        <v>0.60703684673883951</v>
      </c>
      <c r="F54" s="166">
        <f>E54+F52</f>
        <v>1.0000000000000002</v>
      </c>
      <c r="G54" s="3"/>
    </row>
    <row r="55" spans="1:7">
      <c r="A55" s="463"/>
      <c r="B55" s="463"/>
      <c r="C55" s="463"/>
      <c r="D55" s="463"/>
      <c r="E55" s="463"/>
      <c r="F55" s="463"/>
      <c r="G55" s="3"/>
    </row>
    <row r="56" spans="1:7">
      <c r="A56" s="464"/>
      <c r="B56" s="464"/>
      <c r="C56" s="464"/>
      <c r="D56" s="464"/>
      <c r="E56" s="464"/>
      <c r="F56" s="464"/>
      <c r="G56" s="3"/>
    </row>
    <row r="57" spans="1:7">
      <c r="A57" s="464"/>
      <c r="B57" s="464"/>
      <c r="C57" s="464"/>
      <c r="D57" s="464"/>
      <c r="E57" s="464"/>
      <c r="F57" s="464"/>
      <c r="G57" s="3"/>
    </row>
    <row r="58" spans="1:7">
      <c r="A58" s="464"/>
      <c r="B58" s="464"/>
      <c r="C58" s="464"/>
      <c r="D58" s="464"/>
      <c r="E58" s="464"/>
      <c r="F58" s="464"/>
      <c r="G58" s="3"/>
    </row>
    <row r="59" spans="1:7">
      <c r="A59" s="464"/>
      <c r="B59" s="464"/>
      <c r="C59" s="464"/>
      <c r="D59" s="464"/>
      <c r="E59" s="464"/>
      <c r="F59" s="464"/>
      <c r="G59" s="3"/>
    </row>
    <row r="60" spans="1:7">
      <c r="A60" s="464"/>
      <c r="B60" s="464"/>
      <c r="C60" s="464"/>
      <c r="D60" s="464"/>
      <c r="E60" s="464"/>
      <c r="F60" s="464"/>
      <c r="G60" s="3"/>
    </row>
    <row r="61" spans="1:7">
      <c r="A61" s="464"/>
      <c r="B61" s="464"/>
      <c r="C61" s="464"/>
      <c r="D61" s="464"/>
      <c r="E61" s="464"/>
      <c r="F61" s="464"/>
      <c r="G61" s="3"/>
    </row>
    <row r="62" spans="1:7">
      <c r="A62" s="464"/>
      <c r="B62" s="464"/>
      <c r="C62" s="464"/>
      <c r="D62" s="464"/>
      <c r="E62" s="464"/>
      <c r="F62" s="464"/>
    </row>
    <row r="63" spans="1:7">
      <c r="A63" s="464"/>
      <c r="B63" s="464"/>
      <c r="C63" s="464"/>
      <c r="D63" s="464"/>
      <c r="E63" s="464"/>
      <c r="F63" s="464"/>
    </row>
    <row r="68" spans="7:7">
      <c r="G68" s="167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0" verticalDpi="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2" sqref="K12"/>
    </sheetView>
  </sheetViews>
  <sheetFormatPr defaultRowHeight="14.4"/>
  <cols>
    <col min="1" max="1" width="21.33203125" style="10" customWidth="1"/>
    <col min="2" max="2" width="26.44140625" style="10" customWidth="1"/>
    <col min="3" max="3" width="9.6640625" style="10" customWidth="1"/>
    <col min="4" max="4" width="10.6640625" style="10" customWidth="1"/>
    <col min="5" max="5" width="3.5546875" style="10" customWidth="1"/>
    <col min="6" max="6" width="12.33203125" style="10" customWidth="1"/>
    <col min="7" max="7" width="13.33203125" style="10" customWidth="1"/>
    <col min="8" max="16384" width="8.88671875" style="10"/>
  </cols>
  <sheetData>
    <row r="1" spans="1:9">
      <c r="A1" s="432"/>
      <c r="B1" s="432"/>
      <c r="C1" s="432"/>
      <c r="D1" s="432"/>
      <c r="E1" s="432"/>
      <c r="F1" s="432"/>
      <c r="G1" s="432"/>
    </row>
    <row r="2" spans="1:9" ht="24.6" customHeight="1">
      <c r="A2" s="432"/>
      <c r="B2" s="432"/>
      <c r="C2" s="432"/>
      <c r="D2" s="432"/>
      <c r="E2" s="432"/>
      <c r="F2" s="432"/>
      <c r="G2" s="432"/>
    </row>
    <row r="3" spans="1:9" ht="25.2" customHeight="1">
      <c r="A3" s="432"/>
      <c r="B3" s="432"/>
      <c r="C3" s="432"/>
      <c r="D3" s="432"/>
      <c r="E3" s="432"/>
      <c r="F3" s="432"/>
      <c r="G3" s="432"/>
    </row>
    <row r="4" spans="1:9" ht="20.399999999999999" customHeight="1">
      <c r="A4" s="432"/>
      <c r="B4" s="432"/>
      <c r="C4" s="432"/>
      <c r="D4" s="432"/>
      <c r="E4" s="432"/>
      <c r="F4" s="432"/>
      <c r="G4" s="432"/>
    </row>
    <row r="5" spans="1:9" ht="34.200000000000003" customHeight="1">
      <c r="A5" s="95" t="s">
        <v>681</v>
      </c>
      <c r="B5" s="524" t="s">
        <v>710</v>
      </c>
      <c r="C5" s="524"/>
      <c r="D5" s="524"/>
      <c r="E5" s="524"/>
      <c r="F5" s="524"/>
      <c r="G5" s="524"/>
    </row>
    <row r="6" spans="1:9">
      <c r="A6" s="96" t="s">
        <v>682</v>
      </c>
      <c r="B6" s="525" t="s">
        <v>683</v>
      </c>
      <c r="C6" s="525"/>
      <c r="D6" s="525"/>
      <c r="E6" s="97"/>
    </row>
    <row r="7" spans="1:9">
      <c r="A7" s="98" t="s">
        <v>684</v>
      </c>
      <c r="B7" s="523" t="s">
        <v>685</v>
      </c>
      <c r="C7" s="523"/>
      <c r="D7" s="523"/>
      <c r="E7" s="99"/>
    </row>
    <row r="8" spans="1:9">
      <c r="A8" s="100" t="s">
        <v>686</v>
      </c>
      <c r="B8" s="526" t="s">
        <v>687</v>
      </c>
      <c r="C8" s="523"/>
      <c r="D8" s="523"/>
      <c r="E8" s="99"/>
    </row>
    <row r="9" spans="1:9">
      <c r="A9" s="100" t="s">
        <v>688</v>
      </c>
      <c r="B9" s="523" t="s">
        <v>689</v>
      </c>
      <c r="C9" s="523"/>
      <c r="D9" s="523"/>
      <c r="E9" s="99"/>
    </row>
    <row r="10" spans="1:9" ht="23.4" customHeight="1">
      <c r="A10" s="532" t="s">
        <v>690</v>
      </c>
      <c r="B10" s="532"/>
      <c r="C10" s="532"/>
      <c r="D10" s="532"/>
    </row>
    <row r="11" spans="1:9" ht="26.4" customHeight="1" thickBot="1">
      <c r="A11" s="532"/>
      <c r="B11" s="532"/>
      <c r="C11" s="532"/>
      <c r="D11" s="532"/>
    </row>
    <row r="12" spans="1:9" ht="21" thickBot="1">
      <c r="A12" s="533" t="s">
        <v>691</v>
      </c>
      <c r="B12" s="533"/>
      <c r="C12" s="533"/>
      <c r="D12" s="533"/>
      <c r="F12" s="534" t="s">
        <v>692</v>
      </c>
      <c r="G12" s="535"/>
    </row>
    <row r="13" spans="1:9" ht="15.6" thickBot="1">
      <c r="A13" s="536" t="s">
        <v>693</v>
      </c>
      <c r="B13" s="537"/>
      <c r="C13" s="317" t="s">
        <v>694</v>
      </c>
      <c r="D13" s="318" t="s">
        <v>695</v>
      </c>
      <c r="F13" s="319" t="s">
        <v>696</v>
      </c>
      <c r="G13" s="320" t="s">
        <v>697</v>
      </c>
    </row>
    <row r="14" spans="1:9" ht="15">
      <c r="A14" s="538" t="s">
        <v>923</v>
      </c>
      <c r="B14" s="539"/>
      <c r="C14" s="321" t="s">
        <v>698</v>
      </c>
      <c r="D14" s="322">
        <v>3.4299999999999997E-2</v>
      </c>
      <c r="F14" s="323">
        <v>3.4299999999999997E-2</v>
      </c>
      <c r="G14" s="324">
        <v>6.7100000000000007E-2</v>
      </c>
      <c r="I14" s="325"/>
    </row>
    <row r="15" spans="1:9" ht="15">
      <c r="A15" s="540" t="s">
        <v>924</v>
      </c>
      <c r="B15" s="541"/>
      <c r="C15" s="326" t="s">
        <v>925</v>
      </c>
      <c r="D15" s="327">
        <v>2.8E-3</v>
      </c>
      <c r="F15" s="328">
        <v>2.8E-3</v>
      </c>
      <c r="G15" s="329">
        <v>7.4999999999999997E-3</v>
      </c>
      <c r="I15" s="325"/>
    </row>
    <row r="16" spans="1:9" ht="15">
      <c r="A16" s="540" t="s">
        <v>926</v>
      </c>
      <c r="B16" s="541"/>
      <c r="C16" s="326" t="s">
        <v>699</v>
      </c>
      <c r="D16" s="327">
        <v>0.01</v>
      </c>
      <c r="F16" s="328">
        <v>0.01</v>
      </c>
      <c r="G16" s="329">
        <v>1.7399999999999999E-2</v>
      </c>
      <c r="I16" s="325"/>
    </row>
    <row r="17" spans="1:11" ht="15">
      <c r="A17" s="542" t="s">
        <v>927</v>
      </c>
      <c r="B17" s="543"/>
      <c r="C17" s="330" t="s">
        <v>700</v>
      </c>
      <c r="D17" s="331">
        <v>5.8999999999999999E-3</v>
      </c>
      <c r="F17" s="332">
        <v>5.8999999999999999E-3</v>
      </c>
      <c r="G17" s="333">
        <v>1.3899999999999999E-2</v>
      </c>
      <c r="I17" s="325"/>
    </row>
    <row r="18" spans="1:11" ht="15.6" thickBot="1">
      <c r="A18" s="544" t="s">
        <v>928</v>
      </c>
      <c r="B18" s="545"/>
      <c r="C18" s="334" t="s">
        <v>363</v>
      </c>
      <c r="D18" s="335">
        <v>6.3700000000000007E-2</v>
      </c>
      <c r="F18" s="323">
        <v>6.3E-2</v>
      </c>
      <c r="G18" s="324">
        <v>9.4E-2</v>
      </c>
      <c r="I18" s="325"/>
      <c r="J18" s="325"/>
      <c r="K18" s="336"/>
    </row>
    <row r="19" spans="1:11" ht="15.6" thickTop="1">
      <c r="A19" s="546" t="s">
        <v>701</v>
      </c>
      <c r="B19" s="337" t="s">
        <v>702</v>
      </c>
      <c r="C19" s="548" t="s">
        <v>703</v>
      </c>
      <c r="D19" s="322">
        <v>6.4999999999999997E-3</v>
      </c>
      <c r="F19" s="527" t="s">
        <v>704</v>
      </c>
      <c r="G19" s="528"/>
      <c r="I19" s="325"/>
    </row>
    <row r="20" spans="1:11" ht="15">
      <c r="A20" s="546"/>
      <c r="B20" s="338" t="s">
        <v>705</v>
      </c>
      <c r="C20" s="548"/>
      <c r="D20" s="327">
        <v>0.03</v>
      </c>
      <c r="F20" s="527"/>
      <c r="G20" s="528"/>
      <c r="I20" s="325"/>
    </row>
    <row r="21" spans="1:11" ht="15">
      <c r="A21" s="546"/>
      <c r="B21" s="338" t="s">
        <v>706</v>
      </c>
      <c r="C21" s="548"/>
      <c r="D21" s="327">
        <v>0.05</v>
      </c>
      <c r="F21" s="527"/>
      <c r="G21" s="528"/>
      <c r="I21" s="325"/>
    </row>
    <row r="22" spans="1:11" ht="15.6" thickBot="1">
      <c r="A22" s="547"/>
      <c r="B22" s="339" t="s">
        <v>707</v>
      </c>
      <c r="C22" s="549"/>
      <c r="D22" s="340">
        <v>4.4999999999999998E-2</v>
      </c>
      <c r="F22" s="527"/>
      <c r="G22" s="528"/>
      <c r="I22" s="325"/>
      <c r="J22" s="325"/>
    </row>
    <row r="23" spans="1:11" ht="29.4" customHeight="1" thickBot="1">
      <c r="A23" s="529" t="s">
        <v>929</v>
      </c>
      <c r="B23" s="530"/>
      <c r="C23" s="531"/>
      <c r="D23" s="341">
        <f>SUM(D19:D22)</f>
        <v>0.13150000000000001</v>
      </c>
      <c r="F23" s="527"/>
      <c r="G23" s="528"/>
      <c r="I23" s="325"/>
      <c r="J23" s="325"/>
      <c r="K23" s="325"/>
    </row>
    <row r="24" spans="1:11" ht="15.6" thickBot="1">
      <c r="A24" s="550"/>
      <c r="B24" s="550"/>
      <c r="C24" s="550"/>
      <c r="D24" s="550"/>
      <c r="F24" s="551"/>
      <c r="G24" s="551"/>
    </row>
    <row r="25" spans="1:11" ht="15.6" thickBot="1">
      <c r="A25" s="552" t="s">
        <v>930</v>
      </c>
      <c r="B25" s="553"/>
      <c r="C25" s="554"/>
      <c r="D25" s="342">
        <f>((1+D14+D15+D16)*(1+D17)*(1+D18)/(1-D23))-1</f>
        <v>0.29000770477029358</v>
      </c>
      <c r="F25" s="343">
        <v>0.20760000000000001</v>
      </c>
      <c r="G25" s="344">
        <v>0.3</v>
      </c>
    </row>
    <row r="26" spans="1:11" ht="15.6">
      <c r="A26" s="101"/>
      <c r="B26" s="101"/>
      <c r="C26" s="101"/>
      <c r="D26" s="102"/>
    </row>
    <row r="27" spans="1:11">
      <c r="A27" s="555" t="s">
        <v>708</v>
      </c>
      <c r="B27" s="555"/>
      <c r="C27" s="555"/>
    </row>
    <row r="28" spans="1:11">
      <c r="A28" s="556" t="s">
        <v>709</v>
      </c>
      <c r="B28" s="556"/>
      <c r="C28" s="556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2023-04-20T13:30:47Z</cp:lastPrinted>
  <dcterms:created xsi:type="dcterms:W3CDTF">2023-02-23T13:14:11Z</dcterms:created>
  <dcterms:modified xsi:type="dcterms:W3CDTF">2023-04-20T13:31:05Z</dcterms:modified>
</cp:coreProperties>
</file>