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ter\Documents\CONCORRÊNCIA PÚBLICA\CONCORRÊNCIA PÚBLICA 2022\CONCORRÊNCIA Nº008-2022\PLANILHAS CORRIGIDAS\"/>
    </mc:Choice>
  </mc:AlternateContent>
  <xr:revisionPtr revIDLastSave="0" documentId="8_{43E9CAE2-7273-4E6C-B4C8-92DD5119CAF5}" xr6:coauthVersionLast="45" xr6:coauthVersionMax="45" xr10:uidLastSave="{00000000-0000-0000-0000-000000000000}"/>
  <bookViews>
    <workbookView xWindow="-120" yWindow="-120" windowWidth="21840" windowHeight="13140" activeTab="2" xr2:uid="{00000000-000D-0000-FFFF-FFFF00000000}"/>
  </bookViews>
  <sheets>
    <sheet name="ORÇAMENTO" sheetId="8" r:id="rId1"/>
    <sheet name="ENC SOCIAIS" sheetId="10" r:id="rId2"/>
    <sheet name="CRONOGRAMA" sheetId="9" r:id="rId3"/>
    <sheet name="COMPOSIÇÃO DO BDI" sheetId="6" r:id="rId4"/>
  </sheets>
  <definedNames>
    <definedName name="_xlnm.Print_Area" localSheetId="3">'COMPOSIÇÃO DO BDI'!$A$1:$G$42</definedName>
    <definedName name="_xlnm.Print_Area" localSheetId="2">CRONOGRAMA!$A$1:$L$37</definedName>
    <definedName name="_xlnm.Print_Area" localSheetId="0">ORÇAMENTO!$A$1:$J$73</definedName>
    <definedName name="_xlnm.Print_Titles" localSheetId="0">ORÇAMENTO!$1:$14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0" l="1"/>
  <c r="C46" i="10"/>
  <c r="D42" i="10"/>
  <c r="C42" i="10"/>
  <c r="D35" i="10"/>
  <c r="C35" i="10"/>
  <c r="D23" i="10"/>
  <c r="D47" i="10" s="1"/>
  <c r="C23" i="10"/>
  <c r="C47" i="10" s="1"/>
  <c r="M23" i="9" l="1"/>
  <c r="M21" i="9"/>
  <c r="M19" i="9"/>
  <c r="A10" i="9" l="1"/>
  <c r="O56" i="8" l="1"/>
  <c r="B23" i="9" l="1"/>
  <c r="O47" i="8" l="1"/>
  <c r="O35" i="8"/>
  <c r="B17" i="9" l="1"/>
  <c r="B19" i="9" l="1"/>
  <c r="C21" i="9" l="1"/>
  <c r="C23" i="9" l="1"/>
  <c r="C17" i="9" l="1"/>
  <c r="C19" i="9" l="1"/>
  <c r="C25" i="9" l="1"/>
</calcChain>
</file>

<file path=xl/sharedStrings.xml><?xml version="1.0" encoding="utf-8"?>
<sst xmlns="http://schemas.openxmlformats.org/spreadsheetml/2006/main" count="301" uniqueCount="227">
  <si>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</si>
  <si>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</si>
  <si>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</si>
  <si>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</si>
  <si>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</si>
  <si>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</si>
  <si>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</si>
  <si>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</si>
  <si>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</si>
  <si>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</si>
  <si>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</si>
  <si>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</si>
  <si>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</si>
  <si>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</si>
  <si>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</si>
  <si>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</si>
  <si>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</si>
  <si>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</si>
  <si>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</si>
  <si>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</si>
  <si>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</si>
  <si>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</si>
  <si>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</si>
  <si>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</si>
  <si>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</si>
  <si>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</si>
  <si>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</si>
  <si>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</si>
  <si>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</si>
  <si>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</si>
  <si>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</si>
  <si>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</si>
  <si>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</si>
  <si>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</si>
  <si>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</si>
  <si>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</si>
  <si>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</si>
  <si>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</si>
  <si>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</si>
  <si>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</si>
  <si>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</si>
  <si>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</si>
  <si>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</si>
  <si>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</si>
  <si>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</si>
  <si>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</si>
  <si>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</si>
  <si>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</si>
  <si>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</si>
  <si>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</si>
  <si>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PLACA DE OBRA EM CHAPA DE ACO GALVANIZADO</t>
  </si>
  <si>
    <t>MOVIMENTO DE TERRA</t>
  </si>
  <si>
    <t>2.1</t>
  </si>
  <si>
    <t>REATERRO MECANIZADO DE VALA COM ESCAVADEIRA HIDRÁULICA (CAPACIDADE DA CAÇAMBA: 0,8 M³ / POTÊNCIA: 111 HP), LARGURA DE 1,5 A 2,5 M, PROFUNDIDADE DE 1,5 A 3,0 M, COM SOLO DE 1ª CATEGORIA EM LOCAIS COM ALTO NÍVEL DE INTERFERÊNCIA. AF_04/2016</t>
  </si>
  <si>
    <t>3.1.1</t>
  </si>
  <si>
    <t>3.1.2</t>
  </si>
  <si>
    <t>3.1.3</t>
  </si>
  <si>
    <t>3.2.1</t>
  </si>
  <si>
    <t>KG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</si>
  <si>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</si>
  <si>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</si>
  <si>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</si>
  <si>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</si>
  <si>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</si>
  <si>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</si>
  <si>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</si>
  <si>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</si>
  <si>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3.1.4</t>
  </si>
  <si>
    <t>3.1.5</t>
  </si>
  <si>
    <t>CONCRETO CICLOPICO FCK=10MPA 30% PEDRA DE MAO INCLUSIVE LANCAMENTO</t>
  </si>
  <si>
    <t>TUBO DE CONCRETO PARA REDES COLETORAS DE ÁGUAS PLUVIAIS, DIÂMETRO DE 1200 MM, JUNTA RÍGIDA, INSTALADO EM LOCAL COM BAIXO NÍVEL DE INTERFERÊNCIAS - FORNECIMENTO E ASSENTAMENTO. AF_12/2015</t>
  </si>
  <si>
    <t>DESFORMA</t>
  </si>
  <si>
    <t>3.1.6</t>
  </si>
  <si>
    <t>3.1.7</t>
  </si>
  <si>
    <t>3.1.8</t>
  </si>
  <si>
    <t>3.1.9</t>
  </si>
  <si>
    <t>3.1.10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</si>
  <si>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</si>
  <si>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</si>
  <si>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</si>
  <si>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</si>
  <si>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</si>
  <si>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</si>
  <si>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</si>
  <si>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</si>
  <si>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</si>
  <si>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4.1</t>
  </si>
  <si>
    <t>4.2</t>
  </si>
  <si>
    <t>4.2.1</t>
  </si>
  <si>
    <t>4.2.2</t>
  </si>
  <si>
    <t>4.2.3</t>
  </si>
  <si>
    <t>ARMAÇÃO DE ESTRUTURAS DE CONCRETO ARMADO, EXCETO VIGAS, PILARES, LAJES E FUNDAÇÕES, UTILIZANDO AÇO CA-50 DE 6,3 MM - MONTAGEM. AF_12/2015</t>
  </si>
  <si>
    <t>ARMAÇÃO DE ESTRUTURAS DE CONCRETO ARMADO, EXCETO VIGAS, PILARES, LAJES E FUNDAÇÕES, UTILIZANDO AÇO CA-50 DE 8,0 MM - MONTAGEM. AF_12/2016</t>
  </si>
  <si>
    <t>ARMAÇÃO DE ESTRUTURAS DE CONCRETO ARMADO, EXCETO VIGAS, PILARES, LAJES E FUNDAÇÕES, UTILIZANDO AÇO CA-50 DE 10,0 MM - MONTAGEM. AF_12/2017</t>
  </si>
  <si>
    <t>ARMAÇÃO DE ESTRUTURAS DE CONCRETO ARMADO, EXCETO VIGAS, PILARES, LAJES E FUNDAÇÕES, UTILIZANDO AÇO CA-50 DE 12,5 MM - MONTAGEM. AF_12/2018</t>
  </si>
  <si>
    <t>ARMAÇÃO DE ESTRUTURAS DE CONCRETO ARMADO, EXCETO VIGAS, PILARES, LAJES E FUNDAÇÕES, UTILIZANDO AÇO CA-50 DE 16,0 MM - MONTAGEM. AF_12/2019</t>
  </si>
  <si>
    <t>CONCRETO FCK = 30MPA, TRAÇO 1:2,1:2,5 (CIMENTO/ AREIA MÉDIA/ BRITA 1)- PREPARO MECÂNICO COM BETONEIRA 400 L. AF_07/2016</t>
  </si>
  <si>
    <t>4.3</t>
  </si>
  <si>
    <t>4.3.1</t>
  </si>
  <si>
    <t>4.3.2</t>
  </si>
  <si>
    <t>4.3.3</t>
  </si>
  <si>
    <t>4.2.4</t>
  </si>
  <si>
    <t>4.3.4</t>
  </si>
  <si>
    <t>m</t>
  </si>
  <si>
    <t>BUEIRO METÁLICO COM CHAPAS MÚLTIPLAS MP 100 GALVANIZADAS - D = 2,50 M - BRITA COMERCIAL</t>
  </si>
  <si>
    <t>FORMA PARA CONCRETO EM CHAPA MAD. COMPENSADAS-ESTRUTURAS ESPECIAIS</t>
  </si>
  <si>
    <t>ESCAVAÇÃO MECANIZADA DE VALA COM PROF. MAIOR QUE 3,0 M ATÉ 4,5 M(MÉDIA ENTRE MONTANTE E JUSANTE/UMA COMPOSIÇÃO POR TRECHO), COM ESCAVADEIRA HIDRÁULICA (0,8 M3/111 HP), LARG. MENOR QUE 1,5 M, EM SOLO DE 1A CATEGORIA, EM LOCAIS COM ALTO NÍVEL DE INTERFERÊNCIA. AF_02/2021</t>
  </si>
  <si>
    <t>CONCRETO MAGRO PARA LASTRO, TRAÇO 1:4,5:4,5 (CIMENTO/ AREIA MÉDIA/ BRITA 1) - PREPARO MECÂNICO COM BETONEIRA 600 L. AF_07/2016</t>
  </si>
  <si>
    <t>TUBO DE CONCRETO PARA REDES COLETORAS DE ÁGUAS PLUVIAIS, DIÂMETRO DE 1000 MM, JUNTA RÍGIDA, INSTALADO EM LOCAL COM ALTO NÍVEL DE INTERFERÊNCIAS - FORNECIMENTO E ASSENTAMENTO. AF_12/2015</t>
  </si>
  <si>
    <t>BUEIROS TUBULAR DE CONCRETO ARMADO</t>
  </si>
  <si>
    <t>GALERIA DUPLA - DN: Ø 2500 mm (13 und)</t>
  </si>
  <si>
    <t>GALERIA SIMPLES - DN: Ø 2500 mm (19 und)</t>
  </si>
  <si>
    <t>BDI:</t>
  </si>
  <si>
    <t>BUEIRO SIMPLES DN: Ø1000 mm (72 pts)</t>
  </si>
  <si>
    <t>BUEIRO DUPLO DN: Ø1200 mm (15 pts)</t>
  </si>
  <si>
    <t>BUEIRO TRIPLO DN: Ø1200 mm (2 pts)</t>
  </si>
  <si>
    <t>DIAS</t>
  </si>
  <si>
    <t>CONCRETO CICLÓPICO FCK = 15MPA, 30% PEDRA DE MÃO EM VOLUME REAL, INCLUSIVE LANÇAMENTO. AF_05/2021</t>
  </si>
  <si>
    <t>ESCAVAÇÃO MECANIZADA DE VALA COM PROF. MAIOR QUE 4,5 M ATÉ 6,0 M(MÉDIA ENTRE MONTANTE E JUSANTE/UMA COMPOSIÇÃO POR TRECHO), COM ESCAVADEIRA HIDRÁULICA (1,2 M3/155 HP), LARG. DE 1,5 M A 2,5 M, EM SOLO DE 1A CATEGORIA, EM LOCAIS COM ALTO NÍVEL DE INTERFERÊNCIA. AF_02/2021</t>
  </si>
  <si>
    <t>REATERRO MECANIZADO DE VALA COM ESCAVADEIRA HIDRÁULICA (CAPACIDADE DA CAÇAMBA: 0,8 M³ / POTÊNCIA: 111 HP), LARGURA DE 1,5 A 2,5 M, PROFUNDIDADE DE 4,5 A 6,0 M, COM SOLO DE 1ª CATEGORIA EM LOCAIS COM ALTO NÍVEL DE INTERFERÊNCIA. AF_04/2016</t>
  </si>
  <si>
    <t>ESCAVAÇÃO HORIZONTAL (LEITO), INCLUINDO ESCARIFICAÇÃO EM SOLO DE 2A CATEGORIA COM TRATOR DE ESTEIRAS (170HP/LÂMINA: 5,20M3). AF_07/2020</t>
  </si>
  <si>
    <t>REGULARIZAÇÃO E COMPACTAÇÃO DE SUBLEITO DE SOLO  PREDOMINANTEMENTE ARGILOSO (LEITO). AF_11/2019</t>
  </si>
  <si>
    <t>ESCAVAÇÃO HORIZONTAL EM SOLO DE 1A CATEGORIA COM TRATOR DE ESTEIRAS (125HP/LÂMINA: 2,70M3) (SUB-BASE). AF_07/2020</t>
  </si>
  <si>
    <t>REGULARIZAÇÃO DE SUPERFÍCIES COM MOTONIVELADORA (SUB-BASE). AF_11/2019</t>
  </si>
  <si>
    <t>TRANSPORTE COM CAMINHÃO BASCULANTE DE 18m³ - DMT = 3,0 km</t>
  </si>
  <si>
    <t>M³/KM</t>
  </si>
  <si>
    <t>REGULARIZAÇÃO E COMPACTAÇÃO DE SOLO. (BASE)</t>
  </si>
  <si>
    <t>2.3</t>
  </si>
  <si>
    <t>2.4</t>
  </si>
  <si>
    <t>2.5</t>
  </si>
  <si>
    <t>2.6</t>
  </si>
  <si>
    <t>2.7</t>
  </si>
  <si>
    <t>2.8</t>
  </si>
  <si>
    <t>2.9</t>
  </si>
  <si>
    <t>2.10</t>
  </si>
  <si>
    <t xml:space="preserve">TABELA                                               SINAPI/PA - ABRIL/2022       SICRO - JANEIRO/2022             SEDOP - FEVEREIRO/2022                      COM DESONERAÇÃO            </t>
  </si>
  <si>
    <t>CONSTRUÇÃO DE OBRAS DE ARTES NA ESTRADA TRANSGARIMPEIRA - Itaituba-Pa</t>
  </si>
  <si>
    <t>BDI</t>
  </si>
  <si>
    <t>CODIGO</t>
  </si>
  <si>
    <t>FONTE</t>
  </si>
  <si>
    <t>ANEXO I - PLANILHA DE ORÇAMENTO</t>
  </si>
  <si>
    <t>ANEXO II - CRONOGRAMA FISICO - FINANCEIRO</t>
  </si>
  <si>
    <t xml:space="preserve">ANEXO III - DEMONSTRATIVO DE BDI 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</si>
  <si>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</si>
  <si>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</t>
    </r>
  </si>
  <si>
    <t>GALARIAS EM TUBO CIRCULAR AÇO ARMICO STACO</t>
  </si>
  <si>
    <t>GALARIAS EM TUBO CIRCULAR DE AÇO ARMCO ESTACO</t>
  </si>
  <si>
    <t xml:space="preserve">LOCAL DA OBRA: </t>
  </si>
  <si>
    <t>CÓDIGO</t>
  </si>
  <si>
    <t>COM DESONERAÇÃO</t>
  </si>
  <si>
    <t>HORISTA</t>
  </si>
  <si>
    <t>MENSALISTA</t>
  </si>
  <si>
    <t>GRUPO A</t>
  </si>
  <si>
    <t>A1</t>
  </si>
  <si>
    <t>INSS</t>
  </si>
  <si>
    <t xml:space="preserve">A2 </t>
  </si>
  <si>
    <t xml:space="preserve">SESI </t>
  </si>
  <si>
    <t>A3</t>
  </si>
  <si>
    <t>SENAI</t>
  </si>
  <si>
    <t>A4</t>
  </si>
  <si>
    <t xml:space="preserve">INCRA </t>
  </si>
  <si>
    <t>A5</t>
  </si>
  <si>
    <t xml:space="preserve">A5 SEBRAE </t>
  </si>
  <si>
    <t>A6</t>
  </si>
  <si>
    <t xml:space="preserve">A6 Salário Educação </t>
  </si>
  <si>
    <t>A7</t>
  </si>
  <si>
    <t>A7 Seguro Contra Acidentes de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</si>
  <si>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</si>
  <si>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</si>
  <si>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</si>
  <si>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</si>
  <si>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</si>
  <si>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</si>
  <si>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</si>
  <si>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</si>
  <si>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</si>
  <si>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Não Incide</t>
  </si>
  <si>
    <t>B2</t>
  </si>
  <si>
    <t>Feriados</t>
  </si>
  <si>
    <t>B3</t>
  </si>
  <si>
    <t xml:space="preserve">Auxílio - Enfermidade 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</si>
  <si>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</si>
  <si>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</si>
  <si>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</si>
  <si>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</si>
  <si>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</si>
  <si>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</si>
  <si>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</si>
  <si>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</si>
  <si>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</si>
  <si>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</si>
  <si>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</si>
  <si>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</si>
  <si>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</si>
  <si>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</si>
  <si>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</si>
  <si>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de Encargos Sociais que recebem incidência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</si>
  <si>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</si>
  <si>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</si>
  <si>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</si>
  <si>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</si>
  <si>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</si>
  <si>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</si>
  <si>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</si>
  <si>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</si>
  <si>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</si>
  <si>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</si>
  <si>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</si>
  <si>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</si>
  <si>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incidência de A</t>
  </si>
  <si>
    <t>GRUPO D</t>
  </si>
  <si>
    <t>D1</t>
  </si>
  <si>
    <t xml:space="preserve"> Reincidência de Grupo A sobre Grupo B</t>
  </si>
  <si>
    <t>D2</t>
  </si>
  <si>
    <t>Reincidência de Grupo A sobre Aviso Prévio Trabalhado e Reincidência do FGTS sobre Aviso Prévio Indenizado</t>
  </si>
  <si>
    <t>D</t>
  </si>
  <si>
    <t>Total de reincidência de um grupo sobre o outro</t>
  </si>
  <si>
    <t>TOTAL (A+B+C+D)</t>
  </si>
  <si>
    <t>OBS: Esta Planilha de Composição de Encargos Sociais  se encontra relacionada com a Planilha Orçamentária e Relatório de Composição de Preços item a item</t>
  </si>
  <si>
    <t xml:space="preserve">ANEXO IV -ENCARGOS SOCIAIS SOBRE A MÃO DE OBRA  </t>
  </si>
  <si>
    <r>
      <t>CONCORRENCIA N</t>
    </r>
    <r>
      <rPr>
        <sz val="11"/>
        <color theme="1"/>
        <rFont val="Times New Roman"/>
        <family val="1"/>
      </rPr>
      <t>º 008/2022.</t>
    </r>
  </si>
  <si>
    <r>
      <t>CONCORRENCIA N</t>
    </r>
    <r>
      <rPr>
        <sz val="11"/>
        <color theme="1"/>
        <rFont val="Times New Roman"/>
        <family val="1"/>
      </rPr>
      <t>º</t>
    </r>
    <r>
      <rPr>
        <sz val="9.9"/>
        <color theme="1"/>
        <rFont val="Calibri"/>
        <family val="2"/>
      </rPr>
      <t xml:space="preserve"> 008/2022</t>
    </r>
  </si>
  <si>
    <t>E</t>
  </si>
  <si>
    <t>4.1.1</t>
  </si>
  <si>
    <t>4.1.2</t>
  </si>
  <si>
    <t>4.1.3</t>
  </si>
  <si>
    <t>4.1.4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</si>
</sst>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[$€-2]* #,##0.00_);_([$€-2]* \(#,##0.00\);_([$€-2]* &quot;-&quot;??_)"/>
    <numFmt numFmtId="166" formatCode="_-* #,##0.00_-;\-* #,##0.00_-;_-* \-??_-;_-@_-"/>
    <numFmt numFmtId="167" formatCode="_(&quot;R$ &quot;* #,##0.00_);_(&quot;R$ &quot;* \(#,##0.00\);_(&quot;R$ &quot;* &quot;-&quot;??_);_(@_)"/>
    <numFmt numFmtId="168" formatCode="#,##0.00\ ;\-#,##0.00\ ;&quot; -&quot;#\ ;@\ "/>
    <numFmt numFmtId="169" formatCode="_-&quot;R$ &quot;* #,##0.00_-;&quot;-R$ &quot;* #,##0.00_-;_-&quot;R$ &quot;* \-??_-;_-@_-"/>
    <numFmt numFmtId="170" formatCode="_-[$R$-416]* #,##0.00_-;\-[$R$-416]* #,##0.00_-;_-[$R$-416]* &quot;-&quot;??_-;_-@_-"/>
    <numFmt numFmtId="171" formatCode="&quot;R$&quot;#,##0.00"/>
    <numFmt numFmtId="172" formatCode="0.0%"/>
  </numFmts>
  <fonts count="6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rgb="FF0061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Times New Roman"/>
      <family val="1"/>
    </font>
    <font>
      <sz val="9.9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6" fontId="7" fillId="0" borderId="0" applyFill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6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6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0" borderId="0" applyNumberFormat="0" applyBorder="0" applyAlignment="0" applyProtection="0"/>
    <xf numFmtId="0" fontId="23" fillId="23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22" borderId="39" applyNumberFormat="0" applyAlignment="0" applyProtection="0"/>
    <xf numFmtId="0" fontId="25" fillId="24" borderId="39" applyNumberFormat="0" applyAlignment="0" applyProtection="0"/>
    <xf numFmtId="0" fontId="26" fillId="25" borderId="40" applyNumberFormat="0" applyAlignment="0" applyProtection="0"/>
    <xf numFmtId="0" fontId="27" fillId="0" borderId="41" applyNumberFormat="0" applyFill="0" applyAlignment="0" applyProtection="0"/>
    <xf numFmtId="0" fontId="23" fillId="26" borderId="0" applyNumberFormat="0" applyBorder="0" applyAlignment="0" applyProtection="0"/>
    <xf numFmtId="0" fontId="23" fillId="20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1" borderId="0" applyNumberFormat="0" applyBorder="0" applyAlignment="0" applyProtection="0"/>
    <xf numFmtId="0" fontId="23" fillId="29" borderId="0" applyNumberFormat="0" applyBorder="0" applyAlignment="0" applyProtection="0"/>
    <xf numFmtId="0" fontId="23" fillId="20" borderId="0" applyNumberFormat="0" applyBorder="0" applyAlignment="0" applyProtection="0"/>
    <xf numFmtId="0" fontId="23" fillId="30" borderId="0" applyNumberFormat="0" applyBorder="0" applyAlignment="0" applyProtection="0"/>
    <xf numFmtId="0" fontId="28" fillId="12" borderId="39" applyNumberFormat="0" applyAlignment="0" applyProtection="0"/>
    <xf numFmtId="0" fontId="28" fillId="6" borderId="39" applyNumberFormat="0" applyAlignment="0" applyProtection="0"/>
    <xf numFmtId="0" fontId="7" fillId="0" borderId="0"/>
    <xf numFmtId="0" fontId="7" fillId="0" borderId="0"/>
    <xf numFmtId="169" fontId="7" fillId="0" borderId="0" applyFill="0" applyBorder="0" applyAlignment="0" applyProtection="0"/>
    <xf numFmtId="167" fontId="4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8" borderId="42" applyNumberFormat="0" applyAlignment="0" applyProtection="0"/>
    <xf numFmtId="0" fontId="30" fillId="22" borderId="43" applyNumberFormat="0" applyAlignment="0" applyProtection="0"/>
    <xf numFmtId="0" fontId="30" fillId="24" borderId="43" applyNumberFormat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44" applyNumberFormat="0" applyFill="0" applyAlignment="0" applyProtection="0"/>
    <xf numFmtId="0" fontId="48" fillId="0" borderId="4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46" applyNumberFormat="0" applyFill="0" applyAlignment="0" applyProtection="0"/>
    <xf numFmtId="0" fontId="49" fillId="0" borderId="46" applyNumberFormat="0" applyFill="0" applyAlignment="0" applyProtection="0"/>
    <xf numFmtId="0" fontId="36" fillId="0" borderId="47" applyNumberFormat="0" applyFill="0" applyAlignment="0" applyProtection="0"/>
    <xf numFmtId="0" fontId="50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49" applyNumberFormat="0" applyFill="0" applyAlignment="0" applyProtection="0"/>
    <xf numFmtId="0" fontId="37" fillId="0" borderId="5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7" fillId="0" borderId="0"/>
    <xf numFmtId="167" fontId="1" fillId="0" borderId="0" applyFont="0" applyFill="0" applyBorder="0" applyAlignment="0" applyProtection="0"/>
    <xf numFmtId="167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2" fillId="0" borderId="0"/>
    <xf numFmtId="167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0" fontId="58" fillId="32" borderId="0" applyNumberFormat="0" applyBorder="0" applyAlignment="0" applyProtection="0"/>
    <xf numFmtId="44" fontId="6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Border="1"/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/>
    </xf>
    <xf numFmtId="10" fontId="16" fillId="0" borderId="13" xfId="0" applyNumberFormat="1" applyFont="1" applyBorder="1" applyAlignment="1">
      <alignment horizontal="center"/>
    </xf>
    <xf numFmtId="10" fontId="17" fillId="2" borderId="14" xfId="0" applyNumberFormat="1" applyFont="1" applyFill="1" applyBorder="1" applyAlignment="1">
      <alignment horizontal="center" vertical="center"/>
    </xf>
    <xf numFmtId="10" fontId="17" fillId="2" borderId="15" xfId="0" applyNumberFormat="1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/>
    </xf>
    <xf numFmtId="10" fontId="16" fillId="0" borderId="18" xfId="0" applyNumberFormat="1" applyFont="1" applyBorder="1" applyAlignment="1">
      <alignment horizontal="center"/>
    </xf>
    <xf numFmtId="10" fontId="17" fillId="2" borderId="19" xfId="0" applyNumberFormat="1" applyFont="1" applyFill="1" applyBorder="1" applyAlignment="1">
      <alignment horizontal="center" vertical="center"/>
    </xf>
    <xf numFmtId="10" fontId="17" fillId="2" borderId="20" xfId="0" applyNumberFormat="1" applyFont="1" applyFill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2" borderId="24" xfId="0" applyNumberFormat="1" applyFont="1" applyFill="1" applyBorder="1" applyAlignment="1">
      <alignment horizontal="center" vertical="center"/>
    </xf>
    <xf numFmtId="10" fontId="17" fillId="2" borderId="25" xfId="0" applyNumberFormat="1" applyFont="1" applyFill="1" applyBorder="1" applyAlignment="1">
      <alignment horizontal="center" vertical="center"/>
    </xf>
    <xf numFmtId="0" fontId="16" fillId="0" borderId="12" xfId="0" applyFont="1" applyBorder="1" applyAlignment="1"/>
    <xf numFmtId="0" fontId="16" fillId="0" borderId="17" xfId="0" applyFont="1" applyBorder="1" applyAlignment="1"/>
    <xf numFmtId="10" fontId="16" fillId="0" borderId="27" xfId="0" applyNumberFormat="1" applyFont="1" applyBorder="1" applyAlignment="1">
      <alignment horizontal="center"/>
    </xf>
    <xf numFmtId="10" fontId="15" fillId="0" borderId="32" xfId="0" applyNumberFormat="1" applyFont="1" applyBorder="1" applyAlignment="1">
      <alignment horizontal="center"/>
    </xf>
    <xf numFmtId="10" fontId="15" fillId="0" borderId="8" xfId="0" applyNumberFormat="1" applyFont="1" applyBorder="1" applyAlignment="1">
      <alignment horizontal="center" vertical="center"/>
    </xf>
    <xf numFmtId="10" fontId="17" fillId="2" borderId="33" xfId="0" applyNumberFormat="1" applyFont="1" applyFill="1" applyBorder="1" applyAlignment="1">
      <alignment horizontal="center" vertical="center"/>
    </xf>
    <xf numFmtId="10" fontId="17" fillId="2" borderId="3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36" xfId="0" applyFont="1" applyBorder="1" applyAlignment="1"/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0" fontId="52" fillId="0" borderId="1" xfId="4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22" fillId="0" borderId="1" xfId="0" applyFont="1" applyFill="1" applyBorder="1" applyAlignment="1">
      <alignment vertical="center" wrapText="1"/>
    </xf>
    <xf numFmtId="169" fontId="40" fillId="0" borderId="1" xfId="58" applyFont="1" applyBorder="1" applyAlignment="1">
      <alignment horizontal="right" vertical="center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0" fontId="16" fillId="0" borderId="54" xfId="0" applyFont="1" applyBorder="1" applyAlignment="1">
      <alignment horizontal="center"/>
    </xf>
    <xf numFmtId="10" fontId="57" fillId="0" borderId="52" xfId="0" applyNumberFormat="1" applyFont="1" applyBorder="1" applyAlignment="1">
      <alignment horizontal="center"/>
    </xf>
    <xf numFmtId="43" fontId="0" fillId="0" borderId="0" xfId="0" applyNumberFormat="1"/>
    <xf numFmtId="2" fontId="0" fillId="0" borderId="0" xfId="101" applyNumberFormat="1" applyFont="1"/>
    <xf numFmtId="2" fontId="0" fillId="0" borderId="0" xfId="101" applyNumberFormat="1" applyFont="1" applyFill="1" applyBorder="1"/>
    <xf numFmtId="2" fontId="0" fillId="0" borderId="0" xfId="0" applyNumberFormat="1"/>
    <xf numFmtId="10" fontId="0" fillId="0" borderId="0" xfId="0" applyNumberFormat="1"/>
    <xf numFmtId="0" fontId="22" fillId="0" borderId="0" xfId="56" applyNumberFormat="1" applyFont="1" applyBorder="1" applyAlignment="1">
      <alignment horizontal="center" vertical="center"/>
    </xf>
    <xf numFmtId="0" fontId="22" fillId="0" borderId="0" xfId="56" applyNumberFormat="1" applyFont="1" applyFill="1" applyBorder="1" applyAlignment="1">
      <alignment horizontal="center" vertical="center"/>
    </xf>
    <xf numFmtId="0" fontId="58" fillId="32" borderId="0" xfId="102"/>
    <xf numFmtId="172" fontId="0" fillId="0" borderId="0" xfId="0" applyNumberFormat="1" applyAlignment="1">
      <alignment horizontal="right"/>
    </xf>
    <xf numFmtId="44" fontId="0" fillId="0" borderId="0" xfId="103" applyFont="1"/>
    <xf numFmtId="4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right" vertical="center" wrapText="1"/>
    </xf>
    <xf numFmtId="10" fontId="56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10" fontId="3" fillId="0" borderId="0" xfId="101" applyNumberFormat="1" applyFont="1" applyBorder="1" applyAlignment="1">
      <alignment vertical="center" wrapText="1"/>
    </xf>
    <xf numFmtId="0" fontId="3" fillId="0" borderId="51" xfId="0" applyFont="1" applyBorder="1" applyAlignment="1">
      <alignment horizontal="center" vertical="center" wrapText="1"/>
    </xf>
    <xf numFmtId="171" fontId="3" fillId="0" borderId="51" xfId="0" applyNumberFormat="1" applyFont="1" applyBorder="1" applyAlignment="1">
      <alignment vertical="center" wrapText="1"/>
    </xf>
    <xf numFmtId="0" fontId="46" fillId="0" borderId="0" xfId="4" applyFont="1" applyAlignment="1">
      <alignment vertical="center" wrapText="1"/>
    </xf>
    <xf numFmtId="4" fontId="0" fillId="0" borderId="0" xfId="0" applyNumberFormat="1" applyBorder="1"/>
    <xf numFmtId="2" fontId="0" fillId="0" borderId="0" xfId="101" applyNumberFormat="1" applyFont="1" applyBorder="1"/>
    <xf numFmtId="166" fontId="52" fillId="0" borderId="1" xfId="7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6" fontId="53" fillId="0" borderId="1" xfId="7" applyFont="1" applyFill="1" applyBorder="1" applyAlignment="1">
      <alignment horizontal="center" vertical="center" wrapText="1"/>
    </xf>
    <xf numFmtId="0" fontId="53" fillId="0" borderId="1" xfId="7" applyNumberFormat="1" applyFont="1" applyFill="1" applyBorder="1" applyAlignment="1">
      <alignment horizontal="center" vertical="center" wrapText="1"/>
    </xf>
    <xf numFmtId="10" fontId="39" fillId="0" borderId="1" xfId="6" applyNumberFormat="1" applyFont="1" applyBorder="1" applyAlignment="1">
      <alignment vertical="center"/>
    </xf>
    <xf numFmtId="44" fontId="39" fillId="0" borderId="1" xfId="58" applyNumberFormat="1" applyFont="1" applyBorder="1" applyAlignment="1">
      <alignment vertical="center"/>
    </xf>
    <xf numFmtId="172" fontId="39" fillId="0" borderId="1" xfId="6" applyNumberFormat="1" applyFont="1" applyBorder="1" applyAlignment="1">
      <alignment vertical="center"/>
    </xf>
    <xf numFmtId="10" fontId="40" fillId="0" borderId="1" xfId="58" applyNumberFormat="1" applyFont="1" applyBorder="1" applyAlignment="1">
      <alignment horizontal="center" vertical="center"/>
    </xf>
    <xf numFmtId="1" fontId="38" fillId="0" borderId="1" xfId="1" applyNumberFormat="1" applyFont="1" applyFill="1" applyBorder="1" applyAlignment="1">
      <alignment vertical="top"/>
    </xf>
    <xf numFmtId="44" fontId="38" fillId="0" borderId="1" xfId="58" applyNumberFormat="1" applyFont="1" applyBorder="1" applyAlignment="1">
      <alignment vertical="top"/>
    </xf>
    <xf numFmtId="10" fontId="39" fillId="0" borderId="1" xfId="58" applyNumberFormat="1" applyFont="1" applyBorder="1" applyAlignment="1">
      <alignment vertical="top"/>
    </xf>
    <xf numFmtId="44" fontId="38" fillId="0" borderId="1" xfId="58" applyNumberFormat="1" applyFont="1" applyBorder="1" applyAlignment="1">
      <alignment horizontal="left" vertical="top" indent="1"/>
    </xf>
    <xf numFmtId="4" fontId="3" fillId="0" borderId="0" xfId="0" applyNumberFormat="1" applyFont="1" applyBorder="1" applyAlignment="1">
      <alignment vertical="center" wrapText="1"/>
    </xf>
    <xf numFmtId="0" fontId="43" fillId="0" borderId="0" xfId="64" applyFont="1" applyFill="1" applyBorder="1" applyAlignment="1">
      <alignment vertical="center"/>
    </xf>
    <xf numFmtId="3" fontId="9" fillId="0" borderId="1" xfId="56" applyNumberFormat="1" applyFont="1" applyFill="1" applyBorder="1" applyAlignment="1">
      <alignment horizontal="center" vertical="center" wrapText="1"/>
    </xf>
    <xf numFmtId="4" fontId="9" fillId="0" borderId="1" xfId="56" applyNumberFormat="1" applyFont="1" applyFill="1" applyBorder="1" applyAlignment="1">
      <alignment horizontal="right" vertical="center" wrapText="1"/>
    </xf>
    <xf numFmtId="3" fontId="54" fillId="0" borderId="1" xfId="56" applyNumberFormat="1" applyFont="1" applyFill="1" applyBorder="1" applyAlignment="1">
      <alignment horizontal="center" vertical="center" wrapText="1"/>
    </xf>
    <xf numFmtId="0" fontId="22" fillId="0" borderId="1" xfId="56" applyNumberFormat="1" applyFont="1" applyFill="1" applyBorder="1" applyAlignment="1">
      <alignment horizontal="center" vertical="center"/>
    </xf>
    <xf numFmtId="43" fontId="54" fillId="0" borderId="1" xfId="56" applyNumberFormat="1" applyFont="1" applyFill="1" applyBorder="1" applyAlignment="1">
      <alignment horizontal="center" vertical="center"/>
    </xf>
    <xf numFmtId="3" fontId="55" fillId="0" borderId="1" xfId="56" applyNumberFormat="1" applyFont="1" applyFill="1" applyBorder="1" applyAlignment="1">
      <alignment horizontal="center" vertical="center" wrapText="1"/>
    </xf>
    <xf numFmtId="43" fontId="55" fillId="0" borderId="1" xfId="56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2" fontId="22" fillId="0" borderId="1" xfId="56" applyNumberFormat="1" applyFont="1" applyFill="1" applyBorder="1" applyAlignment="1">
      <alignment horizontal="center" vertical="center"/>
    </xf>
    <xf numFmtId="43" fontId="22" fillId="0" borderId="1" xfId="56" applyNumberFormat="1" applyFont="1" applyFill="1" applyBorder="1" applyAlignment="1">
      <alignment horizontal="center" vertical="center"/>
    </xf>
    <xf numFmtId="0" fontId="55" fillId="0" borderId="1" xfId="56" applyFont="1" applyFill="1" applyBorder="1" applyAlignment="1">
      <alignment horizontal="left" vertical="top" wrapText="1"/>
    </xf>
    <xf numFmtId="4" fontId="22" fillId="0" borderId="1" xfId="56" applyNumberFormat="1" applyFont="1" applyFill="1" applyBorder="1" applyAlignment="1">
      <alignment horizontal="center" vertical="center"/>
    </xf>
    <xf numFmtId="0" fontId="55" fillId="0" borderId="1" xfId="56" applyFont="1" applyFill="1" applyBorder="1" applyAlignment="1">
      <alignment horizontal="left" vertical="center" wrapText="1"/>
    </xf>
    <xf numFmtId="2" fontId="55" fillId="0" borderId="1" xfId="56" applyNumberFormat="1" applyFont="1" applyFill="1" applyBorder="1" applyAlignment="1">
      <alignment horizontal="center" vertical="center" wrapText="1"/>
    </xf>
    <xf numFmtId="4" fontId="9" fillId="0" borderId="1" xfId="56" applyNumberFormat="1" applyFont="1" applyFill="1" applyBorder="1" applyAlignment="1">
      <alignment horizontal="center" vertical="center" wrapText="1"/>
    </xf>
    <xf numFmtId="4" fontId="9" fillId="0" borderId="1" xfId="56" applyNumberFormat="1" applyFont="1" applyFill="1" applyBorder="1" applyAlignment="1">
      <alignment vertical="center" wrapText="1"/>
    </xf>
    <xf numFmtId="0" fontId="6" fillId="0" borderId="0" xfId="0" applyFont="1" applyFill="1"/>
    <xf numFmtId="0" fontId="46" fillId="0" borderId="0" xfId="4" applyFont="1" applyFill="1" applyAlignment="1">
      <alignment vertical="center"/>
    </xf>
    <xf numFmtId="0" fontId="5" fillId="0" borderId="0" xfId="4" applyFont="1" applyFill="1" applyAlignment="1">
      <alignment horizontal="center"/>
    </xf>
    <xf numFmtId="0" fontId="5" fillId="0" borderId="0" xfId="4" applyFont="1" applyFill="1"/>
    <xf numFmtId="4" fontId="5" fillId="0" borderId="0" xfId="4" applyNumberFormat="1" applyFont="1" applyFill="1"/>
    <xf numFmtId="4" fontId="5" fillId="0" borderId="0" xfId="4" applyNumberFormat="1" applyFont="1" applyFill="1" applyAlignment="1">
      <alignment horizontal="center"/>
    </xf>
    <xf numFmtId="0" fontId="8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10" fontId="0" fillId="0" borderId="1" xfId="0" applyNumberFormat="1" applyFill="1" applyBorder="1" applyAlignment="1">
      <alignment horizontal="center" vertical="center"/>
    </xf>
    <xf numFmtId="0" fontId="59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0" fontId="9" fillId="0" borderId="1" xfId="56" applyNumberFormat="1" applyFont="1" applyFill="1" applyBorder="1" applyAlignment="1">
      <alignment vertical="center" wrapText="1"/>
    </xf>
    <xf numFmtId="0" fontId="55" fillId="0" borderId="1" xfId="56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55" fillId="0" borderId="1" xfId="56" applyFont="1" applyFill="1" applyBorder="1" applyAlignment="1">
      <alignment horizontal="left" vertical="top" wrapText="1"/>
    </xf>
    <xf numFmtId="0" fontId="9" fillId="0" borderId="1" xfId="56" applyFont="1" applyFill="1" applyBorder="1" applyAlignment="1">
      <alignment horizontal="left" vertical="top" wrapText="1"/>
    </xf>
    <xf numFmtId="166" fontId="52" fillId="0" borderId="1" xfId="7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55" fillId="0" borderId="1" xfId="56" applyFont="1" applyFill="1" applyBorder="1" applyAlignment="1">
      <alignment horizontal="center" vertical="top" wrapText="1"/>
    </xf>
    <xf numFmtId="0" fontId="51" fillId="0" borderId="1" xfId="56" applyFont="1" applyFill="1" applyBorder="1" applyAlignment="1">
      <alignment horizontal="center" vertical="center" wrapText="1"/>
    </xf>
    <xf numFmtId="0" fontId="43" fillId="0" borderId="2" xfId="64" applyFont="1" applyFill="1" applyBorder="1" applyAlignment="1">
      <alignment horizontal="center" vertical="center"/>
    </xf>
    <xf numFmtId="0" fontId="43" fillId="0" borderId="51" xfId="64" applyFont="1" applyFill="1" applyBorder="1" applyAlignment="1">
      <alignment horizontal="center" vertical="center"/>
    </xf>
    <xf numFmtId="0" fontId="52" fillId="0" borderId="1" xfId="4" applyFont="1" applyFill="1" applyBorder="1" applyAlignment="1">
      <alignment horizontal="center" vertical="center" wrapText="1"/>
    </xf>
    <xf numFmtId="4" fontId="9" fillId="0" borderId="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left" vertical="center" wrapText="1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3" fontId="39" fillId="0" borderId="1" xfId="95" applyNumberFormat="1" applyFont="1" applyBorder="1" applyAlignment="1">
      <alignment horizontal="center" vertical="center"/>
    </xf>
    <xf numFmtId="0" fontId="39" fillId="0" borderId="1" xfId="95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9" fillId="0" borderId="1" xfId="95" applyFont="1" applyBorder="1" applyAlignment="1">
      <alignment horizontal="left" vertical="center" wrapText="1"/>
    </xf>
    <xf numFmtId="170" fontId="41" fillId="0" borderId="1" xfId="7" applyNumberFormat="1" applyFont="1" applyBorder="1" applyAlignment="1">
      <alignment horizontal="center" vertical="center"/>
    </xf>
    <xf numFmtId="10" fontId="44" fillId="31" borderId="1" xfId="6" applyNumberFormat="1" applyFont="1" applyFill="1" applyBorder="1" applyAlignment="1">
      <alignment horizontal="center" vertical="center" wrapText="1"/>
    </xf>
    <xf numFmtId="0" fontId="45" fillId="0" borderId="0" xfId="4" applyFont="1" applyBorder="1" applyAlignment="1">
      <alignment horizontal="center" vertical="center"/>
    </xf>
    <xf numFmtId="0" fontId="44" fillId="0" borderId="0" xfId="4" applyFont="1" applyBorder="1" applyAlignment="1">
      <alignment horizontal="center"/>
    </xf>
    <xf numFmtId="0" fontId="44" fillId="0" borderId="0" xfId="4" applyFont="1" applyAlignment="1">
      <alignment horizontal="center"/>
    </xf>
    <xf numFmtId="0" fontId="38" fillId="0" borderId="1" xfId="95" applyFont="1" applyBorder="1" applyAlignment="1">
      <alignment horizontal="right" vertical="center"/>
    </xf>
    <xf numFmtId="1" fontId="38" fillId="0" borderId="1" xfId="1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left"/>
    </xf>
    <xf numFmtId="0" fontId="53" fillId="0" borderId="1" xfId="4" applyFont="1" applyFill="1" applyBorder="1" applyAlignment="1">
      <alignment horizontal="center" vertical="center" wrapText="1"/>
    </xf>
    <xf numFmtId="166" fontId="53" fillId="0" borderId="1" xfId="7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/>
    </xf>
    <xf numFmtId="10" fontId="18" fillId="0" borderId="26" xfId="0" applyNumberFormat="1" applyFont="1" applyFill="1" applyBorder="1" applyAlignment="1">
      <alignment horizontal="center" vertical="center"/>
    </xf>
    <xf numFmtId="0" fontId="15" fillId="0" borderId="6" xfId="0" applyFont="1" applyBorder="1" applyAlignment="1">
      <alignment horizontal="left"/>
    </xf>
    <xf numFmtId="0" fontId="15" fillId="0" borderId="26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53" xfId="0" applyFont="1" applyBorder="1" applyAlignment="1">
      <alignment horizontal="left"/>
    </xf>
    <xf numFmtId="0" fontId="16" fillId="0" borderId="54" xfId="0" applyFont="1" applyBorder="1" applyAlignment="1">
      <alignment horizontal="left"/>
    </xf>
    <xf numFmtId="0" fontId="16" fillId="0" borderId="28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10" fontId="19" fillId="2" borderId="29" xfId="0" applyNumberFormat="1" applyFont="1" applyFill="1" applyBorder="1" applyAlignment="1">
      <alignment horizontal="center" vertical="center"/>
    </xf>
    <xf numFmtId="10" fontId="19" fillId="2" borderId="30" xfId="0" applyNumberFormat="1" applyFont="1" applyFill="1" applyBorder="1" applyAlignment="1">
      <alignment horizontal="center" vertical="center"/>
    </xf>
    <xf numFmtId="0" fontId="16" fillId="0" borderId="37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/>
    </xf>
    <xf numFmtId="0" fontId="16" fillId="0" borderId="17" xfId="0" applyFont="1" applyBorder="1" applyAlignment="1">
      <alignment horizontal="left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6" fillId="0" borderId="11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104">
    <cellStyle name="20% - Ênfase1 2" xfId="9" xr:uid="{00000000-0005-0000-0000-000000000000}"/>
    <cellStyle name="20% - Ênfase1 3" xfId="8" xr:uid="{00000000-0005-0000-0000-000001000000}"/>
    <cellStyle name="20% - Ênfase2 2" xfId="11" xr:uid="{00000000-0005-0000-0000-000002000000}"/>
    <cellStyle name="20% - Ênfase2 3" xfId="10" xr:uid="{00000000-0005-0000-0000-000003000000}"/>
    <cellStyle name="20% - Ênfase3 2" xfId="13" xr:uid="{00000000-0005-0000-0000-000004000000}"/>
    <cellStyle name="20% - Ênfase3 3" xfId="12" xr:uid="{00000000-0005-0000-0000-000005000000}"/>
    <cellStyle name="20% - Ênfase4 2" xfId="15" xr:uid="{00000000-0005-0000-0000-000006000000}"/>
    <cellStyle name="20% - Ênfase4 3" xfId="14" xr:uid="{00000000-0005-0000-0000-000007000000}"/>
    <cellStyle name="20% - Ênfase5 2" xfId="17" xr:uid="{00000000-0005-0000-0000-000008000000}"/>
    <cellStyle name="20% - Ênfase5 3" xfId="16" xr:uid="{00000000-0005-0000-0000-000009000000}"/>
    <cellStyle name="20% - Ênfase6 2" xfId="19" xr:uid="{00000000-0005-0000-0000-00000A000000}"/>
    <cellStyle name="20% - Ênfase6 3" xfId="18" xr:uid="{00000000-0005-0000-0000-00000B000000}"/>
    <cellStyle name="40% - Ênfase1 2" xfId="21" xr:uid="{00000000-0005-0000-0000-00000C000000}"/>
    <cellStyle name="40% - Ênfase1 3" xfId="20" xr:uid="{00000000-0005-0000-0000-00000D000000}"/>
    <cellStyle name="40% - Ênfase2 2" xfId="22" xr:uid="{00000000-0005-0000-0000-00000E000000}"/>
    <cellStyle name="40% - Ênfase3 2" xfId="24" xr:uid="{00000000-0005-0000-0000-00000F000000}"/>
    <cellStyle name="40% - Ênfase3 3" xfId="23" xr:uid="{00000000-0005-0000-0000-000010000000}"/>
    <cellStyle name="40% - Ênfase4 2" xfId="26" xr:uid="{00000000-0005-0000-0000-000011000000}"/>
    <cellStyle name="40% - Ênfase4 3" xfId="25" xr:uid="{00000000-0005-0000-0000-000012000000}"/>
    <cellStyle name="40% - Ênfase5 2" xfId="28" xr:uid="{00000000-0005-0000-0000-000013000000}"/>
    <cellStyle name="40% - Ênfase5 3" xfId="27" xr:uid="{00000000-0005-0000-0000-000014000000}"/>
    <cellStyle name="40% - Ênfase6 2" xfId="30" xr:uid="{00000000-0005-0000-0000-000015000000}"/>
    <cellStyle name="40% - Ênfase6 3" xfId="29" xr:uid="{00000000-0005-0000-0000-000016000000}"/>
    <cellStyle name="60% - Ênfase1 2" xfId="32" xr:uid="{00000000-0005-0000-0000-000017000000}"/>
    <cellStyle name="60% - Ênfase1 3" xfId="31" xr:uid="{00000000-0005-0000-0000-000018000000}"/>
    <cellStyle name="60% - Ênfase2 2" xfId="33" xr:uid="{00000000-0005-0000-0000-000019000000}"/>
    <cellStyle name="60% - Ênfase3 2" xfId="35" xr:uid="{00000000-0005-0000-0000-00001A000000}"/>
    <cellStyle name="60% - Ênfase3 3" xfId="34" xr:uid="{00000000-0005-0000-0000-00001B000000}"/>
    <cellStyle name="60% - Ênfase4 2" xfId="37" xr:uid="{00000000-0005-0000-0000-00001C000000}"/>
    <cellStyle name="60% - Ênfase4 3" xfId="36" xr:uid="{00000000-0005-0000-0000-00001D000000}"/>
    <cellStyle name="60% - Ênfase5 2" xfId="38" xr:uid="{00000000-0005-0000-0000-00001E000000}"/>
    <cellStyle name="60% - Ênfase6 2" xfId="40" xr:uid="{00000000-0005-0000-0000-00001F000000}"/>
    <cellStyle name="60% - Ênfase6 3" xfId="39" xr:uid="{00000000-0005-0000-0000-000020000000}"/>
    <cellStyle name="Bom" xfId="102" builtinId="26"/>
    <cellStyle name="Bom 2" xfId="41" xr:uid="{00000000-0005-0000-0000-000022000000}"/>
    <cellStyle name="Cálculo 2" xfId="43" xr:uid="{00000000-0005-0000-0000-000023000000}"/>
    <cellStyle name="Cálculo 3" xfId="42" xr:uid="{00000000-0005-0000-0000-000024000000}"/>
    <cellStyle name="Célula de Verificação 2" xfId="44" xr:uid="{00000000-0005-0000-0000-000025000000}"/>
    <cellStyle name="Célula Vinculada 2" xfId="45" xr:uid="{00000000-0005-0000-0000-000026000000}"/>
    <cellStyle name="Ênfase1 2" xfId="47" xr:uid="{00000000-0005-0000-0000-000027000000}"/>
    <cellStyle name="Ênfase1 3" xfId="46" xr:uid="{00000000-0005-0000-0000-000028000000}"/>
    <cellStyle name="Ênfase2 2" xfId="48" xr:uid="{00000000-0005-0000-0000-000029000000}"/>
    <cellStyle name="Ênfase3 2" xfId="49" xr:uid="{00000000-0005-0000-0000-00002A000000}"/>
    <cellStyle name="Ênfase4 2" xfId="51" xr:uid="{00000000-0005-0000-0000-00002B000000}"/>
    <cellStyle name="Ênfase4 3" xfId="50" xr:uid="{00000000-0005-0000-0000-00002C000000}"/>
    <cellStyle name="Ênfase5 2" xfId="52" xr:uid="{00000000-0005-0000-0000-00002D000000}"/>
    <cellStyle name="Ênfase6 2" xfId="53" xr:uid="{00000000-0005-0000-0000-00002E000000}"/>
    <cellStyle name="Entrada 2" xfId="55" xr:uid="{00000000-0005-0000-0000-00002F000000}"/>
    <cellStyle name="Entrada 3" xfId="54" xr:uid="{00000000-0005-0000-0000-000030000000}"/>
    <cellStyle name="Euro" xfId="2" xr:uid="{00000000-0005-0000-0000-000031000000}"/>
    <cellStyle name="Excel Built-in Normal" xfId="56" xr:uid="{00000000-0005-0000-0000-000032000000}"/>
    <cellStyle name="Excel Built-in Normal 1" xfId="57" xr:uid="{00000000-0005-0000-0000-000033000000}"/>
    <cellStyle name="Moeda" xfId="103" builtinId="4"/>
    <cellStyle name="Moeda 2" xfId="59" xr:uid="{00000000-0005-0000-0000-000035000000}"/>
    <cellStyle name="Moeda 2 2" xfId="60" xr:uid="{00000000-0005-0000-0000-000036000000}"/>
    <cellStyle name="Moeda 2 3" xfId="99" xr:uid="{00000000-0005-0000-0000-000037000000}"/>
    <cellStyle name="Moeda 2 4" xfId="97" xr:uid="{00000000-0005-0000-0000-000038000000}"/>
    <cellStyle name="Moeda 3" xfId="61" xr:uid="{00000000-0005-0000-0000-000039000000}"/>
    <cellStyle name="Moeda 3 2" xfId="93" xr:uid="{00000000-0005-0000-0000-00003A000000}"/>
    <cellStyle name="Moeda 4" xfId="62" xr:uid="{00000000-0005-0000-0000-00003B000000}"/>
    <cellStyle name="Moeda 5" xfId="63" xr:uid="{00000000-0005-0000-0000-00003C000000}"/>
    <cellStyle name="Moeda 5 2" xfId="94" xr:uid="{00000000-0005-0000-0000-00003D000000}"/>
    <cellStyle name="Moeda 6" xfId="58" xr:uid="{00000000-0005-0000-0000-00003E000000}"/>
    <cellStyle name="Normal" xfId="0" builtinId="0"/>
    <cellStyle name="Normal 2" xfId="1" xr:uid="{00000000-0005-0000-0000-000040000000}"/>
    <cellStyle name="Normal 2 2" xfId="64" xr:uid="{00000000-0005-0000-0000-000041000000}"/>
    <cellStyle name="Normal 3" xfId="65" xr:uid="{00000000-0005-0000-0000-000042000000}"/>
    <cellStyle name="Normal 3 2" xfId="66" xr:uid="{00000000-0005-0000-0000-000043000000}"/>
    <cellStyle name="Normal 3 3" xfId="100" xr:uid="{00000000-0005-0000-0000-000044000000}"/>
    <cellStyle name="Normal 3 4" xfId="98" xr:uid="{00000000-0005-0000-0000-000045000000}"/>
    <cellStyle name="Normal 4" xfId="67" xr:uid="{00000000-0005-0000-0000-000046000000}"/>
    <cellStyle name="Normal 5" xfId="68" xr:uid="{00000000-0005-0000-0000-000047000000}"/>
    <cellStyle name="Normal 5 2" xfId="95" xr:uid="{00000000-0005-0000-0000-000048000000}"/>
    <cellStyle name="Normal 6" xfId="4" xr:uid="{00000000-0005-0000-0000-000049000000}"/>
    <cellStyle name="Nota 2" xfId="69" xr:uid="{00000000-0005-0000-0000-00004A000000}"/>
    <cellStyle name="Porcentagem" xfId="101" builtinId="5"/>
    <cellStyle name="Porcentagem 2" xfId="5" xr:uid="{00000000-0005-0000-0000-00004C000000}"/>
    <cellStyle name="Porcentagem 3" xfId="6" xr:uid="{00000000-0005-0000-0000-00004D000000}"/>
    <cellStyle name="Saída 2" xfId="71" xr:uid="{00000000-0005-0000-0000-00004E000000}"/>
    <cellStyle name="Saída 3" xfId="70" xr:uid="{00000000-0005-0000-0000-00004F000000}"/>
    <cellStyle name="Separador de milhares 2 2" xfId="72" xr:uid="{00000000-0005-0000-0000-000050000000}"/>
    <cellStyle name="Texto de Aviso 2" xfId="73" xr:uid="{00000000-0005-0000-0000-000051000000}"/>
    <cellStyle name="Texto Explicativo 2" xfId="74" xr:uid="{00000000-0005-0000-0000-000052000000}"/>
    <cellStyle name="Título 1 1" xfId="76" xr:uid="{00000000-0005-0000-0000-000053000000}"/>
    <cellStyle name="Título 1 1 2" xfId="77" xr:uid="{00000000-0005-0000-0000-000054000000}"/>
    <cellStyle name="Título 1 2" xfId="78" xr:uid="{00000000-0005-0000-0000-000055000000}"/>
    <cellStyle name="Título 1 3" xfId="75" xr:uid="{00000000-0005-0000-0000-000056000000}"/>
    <cellStyle name="Título 2 2" xfId="80" xr:uid="{00000000-0005-0000-0000-000057000000}"/>
    <cellStyle name="Título 2 3" xfId="79" xr:uid="{00000000-0005-0000-0000-000058000000}"/>
    <cellStyle name="Título 3 2" xfId="82" xr:uid="{00000000-0005-0000-0000-000059000000}"/>
    <cellStyle name="Título 3 3" xfId="81" xr:uid="{00000000-0005-0000-0000-00005A000000}"/>
    <cellStyle name="Título 4 2" xfId="84" xr:uid="{00000000-0005-0000-0000-00005B000000}"/>
    <cellStyle name="Título 4 3" xfId="83" xr:uid="{00000000-0005-0000-0000-00005C000000}"/>
    <cellStyle name="Total 2" xfId="86" xr:uid="{00000000-0005-0000-0000-00005D000000}"/>
    <cellStyle name="Total 3" xfId="85" xr:uid="{00000000-0005-0000-0000-00005E000000}"/>
    <cellStyle name="Vírgula 2" xfId="3" xr:uid="{00000000-0005-0000-0000-00005F000000}"/>
    <cellStyle name="Vírgula 2 2" xfId="88" xr:uid="{00000000-0005-0000-0000-000060000000}"/>
    <cellStyle name="Vírgula 2 3" xfId="87" xr:uid="{00000000-0005-0000-0000-000061000000}"/>
    <cellStyle name="Vírgula 3" xfId="89" xr:uid="{00000000-0005-0000-0000-000062000000}"/>
    <cellStyle name="Vírgula 3 2" xfId="96" xr:uid="{00000000-0005-0000-0000-000063000000}"/>
    <cellStyle name="Vírgula 4" xfId="90" xr:uid="{00000000-0005-0000-0000-000064000000}"/>
    <cellStyle name="Vírgula 5" xfId="91" xr:uid="{00000000-0005-0000-0000-000065000000}"/>
    <cellStyle name="Vírgula 6" xfId="92" xr:uid="{00000000-0005-0000-0000-000066000000}"/>
    <cellStyle name="Vírgula 7" xfId="7" xr:uid="{00000000-0005-0000-0000-00006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1693334</xdr:colOff>
      <xdr:row>0</xdr:row>
      <xdr:rowOff>157592</xdr:rowOff>
    </xdr:from>
    <xdr:to>
      <xdr:col>6</xdr:col>
      <xdr:colOff>8469</xdr:colOff>
      <xdr:row>5</xdr:row>
      <xdr:rowOff>174487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 bwMode="auto">
        <a:xfrm>
          <a:off x="2438401" y="157592"/>
          <a:ext cx="5791201" cy="11006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2</xdr:col>
      <xdr:colOff>2257425</xdr:colOff>
      <xdr:row>69</xdr:row>
      <xdr:rowOff>107278</xdr:rowOff>
    </xdr:from>
    <xdr:to>
      <xdr:col>6</xdr:col>
      <xdr:colOff>103208</xdr:colOff>
      <xdr:row>72</xdr:row>
      <xdr:rowOff>160824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586692" y="31417011"/>
          <a:ext cx="4373583" cy="612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203199</xdr:colOff>
      <xdr:row>0</xdr:row>
      <xdr:rowOff>147804</xdr:rowOff>
    </xdr:from>
    <xdr:to>
      <xdr:col>1</xdr:col>
      <xdr:colOff>408516</xdr:colOff>
      <xdr:row>5</xdr:row>
      <xdr:rowOff>75344</xdr:rowOff>
    </xdr:to>
    <xdr:pic>
      <xdr:nvPicPr>
        <xdr:cNvPr id="7" name="Imagem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199" y="147804"/>
          <a:ext cx="855134" cy="1011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750925</xdr:colOff>
      <xdr:row>0</xdr:row>
      <xdr:rowOff>82247</xdr:rowOff>
    </xdr:from>
    <xdr:to>
      <xdr:col>9</xdr:col>
      <xdr:colOff>918837</xdr:colOff>
      <xdr:row>5</xdr:row>
      <xdr:rowOff>79644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4192" y="82247"/>
          <a:ext cx="1192377" cy="1081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48381</xdr:colOff>
      <xdr:row>0</xdr:row>
      <xdr:rowOff>56573</xdr:rowOff>
    </xdr:from>
    <xdr:to>
      <xdr:col>3</xdr:col>
      <xdr:colOff>7620</xdr:colOff>
      <xdr:row>5</xdr:row>
      <xdr:rowOff>68580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657981" y="56573"/>
          <a:ext cx="5224659" cy="9340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20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20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20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20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2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213360</xdr:colOff>
      <xdr:row>48</xdr:row>
      <xdr:rowOff>160021</xdr:rowOff>
    </xdr:from>
    <xdr:to>
      <xdr:col>3</xdr:col>
      <xdr:colOff>537562</xdr:colOff>
      <xdr:row>52</xdr:row>
      <xdr:rowOff>15241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822960" y="9220201"/>
          <a:ext cx="5246722" cy="586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Calibri" panose="020F0502020204030204" pitchFamily="34" charset="0"/>
            <a:cs typeface="Calibri" panose="020F050202020403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Engenheiro Civil - CREA 151525739-8  PA</a:t>
          </a:r>
          <a:endParaRPr lang="pt-BR" sz="1000" b="0" i="0" u="none" strike="noStrike" baseline="0"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0</xdr:col>
      <xdr:colOff>45720</xdr:colOff>
      <xdr:row>0</xdr:row>
      <xdr:rowOff>22860</xdr:rowOff>
    </xdr:from>
    <xdr:to>
      <xdr:col>1</xdr:col>
      <xdr:colOff>121920</xdr:colOff>
      <xdr:row>4</xdr:row>
      <xdr:rowOff>94740</xdr:rowOff>
    </xdr:to>
    <xdr:pic>
      <xdr:nvPicPr>
        <xdr:cNvPr id="10" name="Imagem 3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22860"/>
          <a:ext cx="685800" cy="81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338867</xdr:colOff>
      <xdr:row>0</xdr:row>
      <xdr:rowOff>0</xdr:rowOff>
    </xdr:from>
    <xdr:to>
      <xdr:col>3</xdr:col>
      <xdr:colOff>524921</xdr:colOff>
      <xdr:row>4</xdr:row>
      <xdr:rowOff>15240</xdr:rowOff>
    </xdr:to>
    <xdr:pic>
      <xdr:nvPicPr>
        <xdr:cNvPr id="11" name="Imagem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2247" y="0"/>
          <a:ext cx="1047114" cy="75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91738</xdr:colOff>
      <xdr:row>0</xdr:row>
      <xdr:rowOff>121609</xdr:rowOff>
    </xdr:from>
    <xdr:to>
      <xdr:col>9</xdr:col>
      <xdr:colOff>936405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 bwMode="auto">
        <a:xfrm>
          <a:off x="3453503" y="121609"/>
          <a:ext cx="9181843" cy="1011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815166</xdr:colOff>
      <xdr:row>33</xdr:row>
      <xdr:rowOff>61882</xdr:rowOff>
    </xdr:from>
    <xdr:to>
      <xdr:col>6</xdr:col>
      <xdr:colOff>1247650</xdr:colOff>
      <xdr:row>36</xdr:row>
      <xdr:rowOff>115428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6274672" y="6650941"/>
          <a:ext cx="2843990" cy="5914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197223</xdr:colOff>
      <xdr:row>0</xdr:row>
      <xdr:rowOff>106541</xdr:rowOff>
    </xdr:from>
    <xdr:to>
      <xdr:col>1</xdr:col>
      <xdr:colOff>304799</xdr:colOff>
      <xdr:row>5</xdr:row>
      <xdr:rowOff>12592</xdr:rowOff>
    </xdr:to>
    <xdr:pic>
      <xdr:nvPicPr>
        <xdr:cNvPr id="9" name="Imagem 3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23" y="106541"/>
          <a:ext cx="762000" cy="901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12334</xdr:colOff>
      <xdr:row>0</xdr:row>
      <xdr:rowOff>127780</xdr:rowOff>
    </xdr:from>
    <xdr:to>
      <xdr:col>11</xdr:col>
      <xdr:colOff>1074847</xdr:colOff>
      <xdr:row>5</xdr:row>
      <xdr:rowOff>96080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95134" y="127780"/>
          <a:ext cx="1062513" cy="963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8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6928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83749" y="85725"/>
          <a:ext cx="3689638" cy="91873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467592</xdr:colOff>
      <xdr:row>31</xdr:row>
      <xdr:rowOff>1732</xdr:rowOff>
    </xdr:from>
    <xdr:to>
      <xdr:col>3</xdr:col>
      <xdr:colOff>93279</xdr:colOff>
      <xdr:row>34</xdr:row>
      <xdr:rowOff>44886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467592" y="6236277"/>
          <a:ext cx="3560378" cy="5834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124689</xdr:colOff>
      <xdr:row>0</xdr:row>
      <xdr:rowOff>116378</xdr:rowOff>
    </xdr:from>
    <xdr:to>
      <xdr:col>0</xdr:col>
      <xdr:colOff>810489</xdr:colOff>
      <xdr:row>3</xdr:row>
      <xdr:rowOff>179253</xdr:rowOff>
    </xdr:to>
    <xdr:pic>
      <xdr:nvPicPr>
        <xdr:cNvPr id="12" name="Imagem 3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689" y="116378"/>
          <a:ext cx="685800" cy="81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671647</xdr:colOff>
      <xdr:row>0</xdr:row>
      <xdr:rowOff>90054</xdr:rowOff>
    </xdr:from>
    <xdr:to>
      <xdr:col>6</xdr:col>
      <xdr:colOff>803563</xdr:colOff>
      <xdr:row>3</xdr:row>
      <xdr:rowOff>208953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1683" y="90054"/>
          <a:ext cx="956262" cy="867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6"/>
  <sheetViews>
    <sheetView view="pageBreakPreview" topLeftCell="A34" zoomScale="90" zoomScaleNormal="90" zoomScaleSheetLayoutView="90" workbookViewId="0">
      <selection activeCell="F23" sqref="F23"/>
    </sheetView>
  </sheetViews>
  <sheetFormatPr defaultRowHeight="15" x14ac:dyDescent="0.25"/>
  <cols>
    <col min="1" max="1" width="9.28515625" customWidth="1"/>
    <col min="2" max="2" width="10" customWidth="1"/>
    <col min="3" max="3" width="63.85546875" customWidth="1"/>
    <col min="4" max="4" width="12.28515625" customWidth="1"/>
    <col min="5" max="5" width="9.28515625" customWidth="1"/>
    <col min="6" max="6" width="11.28515625" customWidth="1"/>
    <col min="7" max="7" width="12.28515625" customWidth="1"/>
    <col min="8" max="8" width="12.7109375" customWidth="1"/>
    <col min="9" max="9" width="14.85546875" customWidth="1"/>
    <col min="10" max="10" width="17" customWidth="1"/>
    <col min="11" max="11" width="16.42578125" style="1" customWidth="1"/>
    <col min="12" max="12" width="22.140625" customWidth="1"/>
    <col min="15" max="15" width="13.7109375" bestFit="1" customWidth="1"/>
  </cols>
  <sheetData>
    <row r="1" spans="1:12" ht="15" customHeight="1" x14ac:dyDescent="0.25">
      <c r="A1" s="121"/>
      <c r="B1" s="121"/>
      <c r="C1" s="121"/>
      <c r="D1" s="121"/>
      <c r="E1" s="121"/>
      <c r="F1" s="121"/>
      <c r="G1" s="121"/>
      <c r="H1" s="121"/>
      <c r="I1" s="121"/>
      <c r="J1" s="121"/>
    </row>
    <row r="2" spans="1:12" ht="15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</row>
    <row r="3" spans="1:12" ht="15" customHeight="1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12" ht="15" customHeight="1" x14ac:dyDescent="0.25">
      <c r="A4" s="121"/>
      <c r="B4" s="121"/>
      <c r="C4" s="121"/>
      <c r="D4" s="121"/>
      <c r="E4" s="121"/>
      <c r="F4" s="121"/>
      <c r="G4" s="121"/>
      <c r="H4" s="121"/>
      <c r="I4" s="121"/>
      <c r="J4" s="121"/>
    </row>
    <row r="5" spans="1:12" ht="24" customHeight="1" x14ac:dyDescent="0.25">
      <c r="A5" s="121"/>
      <c r="B5" s="121"/>
      <c r="C5" s="121"/>
      <c r="D5" s="121"/>
      <c r="E5" s="121"/>
      <c r="F5" s="121"/>
      <c r="G5" s="121"/>
      <c r="H5" s="121"/>
      <c r="I5" s="121"/>
      <c r="J5" s="121"/>
    </row>
    <row r="6" spans="1:12" ht="23.25" customHeigh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</row>
    <row r="7" spans="1:12" ht="23.25" customHeight="1" x14ac:dyDescent="0.25">
      <c r="A7" s="130" t="s">
        <v>221</v>
      </c>
      <c r="B7" s="130"/>
      <c r="C7" s="130"/>
      <c r="D7" s="73"/>
      <c r="E7" s="73"/>
      <c r="F7" s="73"/>
      <c r="G7" s="73"/>
      <c r="H7" s="73"/>
      <c r="I7" s="73"/>
      <c r="J7" s="73"/>
    </row>
    <row r="8" spans="1:12" ht="23.25" customHeight="1" x14ac:dyDescent="0.25">
      <c r="A8" s="130" t="s">
        <v>140</v>
      </c>
      <c r="B8" s="130"/>
      <c r="C8" s="130"/>
      <c r="D8" s="130"/>
      <c r="E8" s="57"/>
      <c r="F8" s="57"/>
      <c r="G8" s="57"/>
      <c r="H8" s="57"/>
      <c r="I8" s="57"/>
      <c r="J8" s="57"/>
    </row>
    <row r="9" spans="1:12" ht="28.5" customHeight="1" x14ac:dyDescent="0.25">
      <c r="A9" s="59"/>
      <c r="B9" s="59"/>
      <c r="C9" s="59"/>
      <c r="D9" s="59"/>
      <c r="E9" s="60"/>
      <c r="F9" s="60"/>
      <c r="G9" s="60"/>
      <c r="H9" s="61"/>
      <c r="I9" s="62" t="s">
        <v>112</v>
      </c>
      <c r="J9" s="63"/>
    </row>
    <row r="10" spans="1:12" ht="36.6" customHeight="1" x14ac:dyDescent="0.25">
      <c r="A10" s="123" t="s">
        <v>143</v>
      </c>
      <c r="B10" s="123"/>
      <c r="C10" s="123"/>
      <c r="D10" s="123"/>
      <c r="E10" s="125" t="s">
        <v>135</v>
      </c>
      <c r="F10" s="125"/>
      <c r="G10" s="125"/>
      <c r="H10" s="64"/>
      <c r="I10" s="65"/>
      <c r="J10" s="65"/>
      <c r="L10" s="55"/>
    </row>
    <row r="11" spans="1:12" ht="36.6" customHeight="1" x14ac:dyDescent="0.25">
      <c r="A11" s="124" t="s">
        <v>144</v>
      </c>
      <c r="B11" s="124"/>
      <c r="C11" s="124"/>
      <c r="D11" s="124"/>
      <c r="E11" s="126"/>
      <c r="F11" s="126"/>
      <c r="G11" s="126"/>
      <c r="H11" s="66"/>
      <c r="I11" s="67"/>
      <c r="J11" s="67"/>
      <c r="K11" s="69"/>
      <c r="L11" s="56"/>
    </row>
    <row r="12" spans="1:12" x14ac:dyDescent="0.25">
      <c r="A12" s="133"/>
      <c r="B12" s="134"/>
      <c r="C12" s="134"/>
      <c r="D12" s="134"/>
      <c r="E12" s="134"/>
      <c r="F12" s="134"/>
      <c r="G12" s="134"/>
      <c r="H12" s="134"/>
      <c r="I12" s="134"/>
      <c r="J12" s="134"/>
    </row>
    <row r="13" spans="1:12" ht="33.75" customHeight="1" x14ac:dyDescent="0.25">
      <c r="A13" s="135" t="s">
        <v>0</v>
      </c>
      <c r="B13" s="135" t="s">
        <v>138</v>
      </c>
      <c r="C13" s="135" t="s">
        <v>36</v>
      </c>
      <c r="D13" s="135" t="s">
        <v>139</v>
      </c>
      <c r="E13" s="135" t="s">
        <v>37</v>
      </c>
      <c r="F13" s="129" t="s">
        <v>38</v>
      </c>
      <c r="G13" s="129" t="s">
        <v>2</v>
      </c>
      <c r="H13" s="129"/>
      <c r="I13" s="129"/>
      <c r="J13" s="129"/>
    </row>
    <row r="14" spans="1:12" ht="27.75" customHeight="1" x14ac:dyDescent="0.25">
      <c r="A14" s="135"/>
      <c r="B14" s="135"/>
      <c r="C14" s="135"/>
      <c r="D14" s="135"/>
      <c r="E14" s="135"/>
      <c r="F14" s="129"/>
      <c r="G14" s="71" t="s">
        <v>39</v>
      </c>
      <c r="H14" s="71" t="s">
        <v>137</v>
      </c>
      <c r="I14" s="71" t="s">
        <v>40</v>
      </c>
      <c r="J14" s="37" t="s">
        <v>42</v>
      </c>
    </row>
    <row r="15" spans="1:12" x14ac:dyDescent="0.25">
      <c r="A15" s="132"/>
      <c r="B15" s="132"/>
      <c r="C15" s="132"/>
      <c r="D15" s="132"/>
      <c r="E15" s="132"/>
      <c r="F15" s="132"/>
      <c r="G15" s="132"/>
      <c r="H15" s="132"/>
      <c r="I15" s="132"/>
      <c r="J15" s="132"/>
    </row>
    <row r="16" spans="1:12" ht="19.5" customHeight="1" x14ac:dyDescent="0.25">
      <c r="A16" s="86" t="s">
        <v>4</v>
      </c>
      <c r="B16" s="86"/>
      <c r="C16" s="128" t="s">
        <v>43</v>
      </c>
      <c r="D16" s="128"/>
      <c r="E16" s="128"/>
      <c r="F16" s="128"/>
      <c r="G16" s="128"/>
      <c r="H16" s="128"/>
      <c r="I16" s="128"/>
      <c r="J16" s="87"/>
    </row>
    <row r="17" spans="1:13" ht="28.5" customHeight="1" x14ac:dyDescent="0.25">
      <c r="A17" s="88" t="s">
        <v>5</v>
      </c>
      <c r="B17" s="88"/>
      <c r="C17" s="38" t="s">
        <v>50</v>
      </c>
      <c r="D17" s="39"/>
      <c r="E17" s="39" t="s">
        <v>6</v>
      </c>
      <c r="F17" s="89">
        <v>6</v>
      </c>
      <c r="G17" s="40"/>
      <c r="H17" s="40"/>
      <c r="I17" s="90"/>
      <c r="J17" s="90"/>
    </row>
    <row r="18" spans="1:13" ht="18" customHeight="1" x14ac:dyDescent="0.25">
      <c r="A18" s="91" t="s">
        <v>7</v>
      </c>
      <c r="B18" s="91"/>
      <c r="C18" s="127" t="s">
        <v>51</v>
      </c>
      <c r="D18" s="127"/>
      <c r="E18" s="127"/>
      <c r="F18" s="127"/>
      <c r="G18" s="127"/>
      <c r="H18" s="127"/>
      <c r="I18" s="127"/>
      <c r="J18" s="92"/>
    </row>
    <row r="19" spans="1:13" ht="73.900000000000006" customHeight="1" x14ac:dyDescent="0.25">
      <c r="A19" s="88" t="s">
        <v>52</v>
      </c>
      <c r="B19" s="88"/>
      <c r="C19" s="93" t="s">
        <v>106</v>
      </c>
      <c r="D19" s="94"/>
      <c r="E19" s="95" t="s">
        <v>8</v>
      </c>
      <c r="F19" s="96">
        <v>27635.77</v>
      </c>
      <c r="G19" s="97"/>
      <c r="H19" s="97"/>
      <c r="I19" s="90"/>
      <c r="J19" s="90"/>
      <c r="K19" s="70"/>
      <c r="L19" s="49"/>
    </row>
    <row r="20" spans="1:13" ht="61.15" customHeight="1" x14ac:dyDescent="0.25">
      <c r="A20" s="88" t="s">
        <v>9</v>
      </c>
      <c r="B20" s="88"/>
      <c r="C20" s="93" t="s">
        <v>53</v>
      </c>
      <c r="D20" s="94"/>
      <c r="E20" s="95" t="s">
        <v>8</v>
      </c>
      <c r="F20" s="96">
        <v>26732.7</v>
      </c>
      <c r="G20" s="97"/>
      <c r="H20" s="97"/>
      <c r="I20" s="90"/>
      <c r="J20" s="90"/>
      <c r="K20" s="70"/>
      <c r="L20" s="49"/>
    </row>
    <row r="21" spans="1:13" ht="75" x14ac:dyDescent="0.25">
      <c r="A21" s="88" t="s">
        <v>127</v>
      </c>
      <c r="B21" s="88"/>
      <c r="C21" s="93" t="s">
        <v>118</v>
      </c>
      <c r="D21" s="94"/>
      <c r="E21" s="95" t="s">
        <v>8</v>
      </c>
      <c r="F21" s="96">
        <v>4800</v>
      </c>
      <c r="G21" s="97"/>
      <c r="H21" s="97"/>
      <c r="I21" s="90"/>
      <c r="J21" s="90"/>
      <c r="K21" s="70"/>
      <c r="L21" s="49"/>
    </row>
    <row r="22" spans="1:13" ht="66.599999999999994" customHeight="1" x14ac:dyDescent="0.25">
      <c r="A22" s="88" t="s">
        <v>128</v>
      </c>
      <c r="B22" s="88"/>
      <c r="C22" s="93" t="s">
        <v>119</v>
      </c>
      <c r="D22" s="94"/>
      <c r="E22" s="95" t="s">
        <v>8</v>
      </c>
      <c r="F22" s="96">
        <v>4800</v>
      </c>
      <c r="G22" s="97"/>
      <c r="H22" s="97"/>
      <c r="I22" s="90"/>
      <c r="J22" s="90"/>
      <c r="K22" s="70"/>
      <c r="L22" s="49"/>
    </row>
    <row r="23" spans="1:13" ht="42" customHeight="1" x14ac:dyDescent="0.25">
      <c r="A23" s="88" t="s">
        <v>129</v>
      </c>
      <c r="B23" s="88"/>
      <c r="C23" s="93" t="s">
        <v>120</v>
      </c>
      <c r="D23" s="94"/>
      <c r="E23" s="95" t="s">
        <v>8</v>
      </c>
      <c r="F23" s="96">
        <v>18075</v>
      </c>
      <c r="G23" s="97"/>
      <c r="H23" s="97"/>
      <c r="I23" s="90"/>
      <c r="J23" s="90"/>
      <c r="K23" s="70"/>
      <c r="L23" s="49"/>
    </row>
    <row r="24" spans="1:13" ht="32.450000000000003" customHeight="1" x14ac:dyDescent="0.25">
      <c r="A24" s="88" t="s">
        <v>130</v>
      </c>
      <c r="B24" s="88"/>
      <c r="C24" s="93" t="s">
        <v>121</v>
      </c>
      <c r="D24" s="94"/>
      <c r="E24" s="94" t="s">
        <v>6</v>
      </c>
      <c r="F24" s="96">
        <v>90375</v>
      </c>
      <c r="G24" s="97"/>
      <c r="H24" s="97"/>
      <c r="I24" s="90"/>
      <c r="J24" s="90"/>
      <c r="K24" s="70"/>
      <c r="L24" s="49"/>
    </row>
    <row r="25" spans="1:13" ht="30" x14ac:dyDescent="0.25">
      <c r="A25" s="88" t="s">
        <v>131</v>
      </c>
      <c r="B25" s="88"/>
      <c r="C25" s="93" t="s">
        <v>122</v>
      </c>
      <c r="D25" s="94"/>
      <c r="E25" s="95" t="s">
        <v>8</v>
      </c>
      <c r="F25" s="96">
        <v>9037.5</v>
      </c>
      <c r="G25" s="97"/>
      <c r="H25" s="97"/>
      <c r="I25" s="90"/>
      <c r="J25" s="90"/>
      <c r="K25" s="70"/>
      <c r="L25" s="49"/>
    </row>
    <row r="26" spans="1:13" ht="39" customHeight="1" x14ac:dyDescent="0.25">
      <c r="A26" s="88" t="s">
        <v>132</v>
      </c>
      <c r="B26" s="88"/>
      <c r="C26" s="93" t="s">
        <v>123</v>
      </c>
      <c r="D26" s="94"/>
      <c r="E26" s="94" t="s">
        <v>6</v>
      </c>
      <c r="F26" s="96">
        <v>90083.89</v>
      </c>
      <c r="G26" s="97"/>
      <c r="H26" s="97"/>
      <c r="I26" s="90"/>
      <c r="J26" s="90"/>
      <c r="K26" s="70"/>
      <c r="L26" s="49"/>
    </row>
    <row r="27" spans="1:13" x14ac:dyDescent="0.25">
      <c r="A27" s="88" t="s">
        <v>133</v>
      </c>
      <c r="B27" s="88"/>
      <c r="C27" s="93" t="s">
        <v>124</v>
      </c>
      <c r="D27" s="94"/>
      <c r="E27" s="94" t="s">
        <v>125</v>
      </c>
      <c r="F27" s="96">
        <v>33890.6</v>
      </c>
      <c r="G27" s="97"/>
      <c r="H27" s="97"/>
      <c r="I27" s="90"/>
      <c r="J27" s="90"/>
      <c r="K27" s="70"/>
      <c r="L27" s="49"/>
    </row>
    <row r="28" spans="1:13" x14ac:dyDescent="0.25">
      <c r="A28" s="88" t="s">
        <v>134</v>
      </c>
      <c r="B28" s="88"/>
      <c r="C28" s="93" t="s">
        <v>126</v>
      </c>
      <c r="D28" s="94"/>
      <c r="E28" s="94" t="s">
        <v>6</v>
      </c>
      <c r="F28" s="96">
        <v>90375</v>
      </c>
      <c r="G28" s="97"/>
      <c r="H28" s="97"/>
      <c r="I28" s="90"/>
      <c r="J28" s="90"/>
      <c r="K28" s="70"/>
      <c r="L28" s="49"/>
    </row>
    <row r="29" spans="1:13" ht="19.5" customHeight="1" x14ac:dyDescent="0.25">
      <c r="A29" s="91" t="s">
        <v>10</v>
      </c>
      <c r="B29" s="91"/>
      <c r="C29" s="127" t="s">
        <v>146</v>
      </c>
      <c r="D29" s="127"/>
      <c r="E29" s="127"/>
      <c r="F29" s="127"/>
      <c r="G29" s="127"/>
      <c r="H29" s="127"/>
      <c r="I29" s="127"/>
      <c r="J29" s="92"/>
    </row>
    <row r="30" spans="1:13" ht="19.5" customHeight="1" x14ac:dyDescent="0.25">
      <c r="A30" s="91" t="s">
        <v>11</v>
      </c>
      <c r="B30" s="91"/>
      <c r="C30" s="98" t="s">
        <v>111</v>
      </c>
      <c r="D30" s="131"/>
      <c r="E30" s="131"/>
      <c r="F30" s="92"/>
      <c r="G30" s="92"/>
      <c r="H30" s="92"/>
      <c r="I30" s="92"/>
      <c r="J30" s="92"/>
    </row>
    <row r="31" spans="1:13" ht="38.25" customHeight="1" x14ac:dyDescent="0.25">
      <c r="A31" s="88" t="s">
        <v>54</v>
      </c>
      <c r="B31" s="88"/>
      <c r="C31" s="93" t="s">
        <v>117</v>
      </c>
      <c r="D31" s="94"/>
      <c r="E31" s="94" t="s">
        <v>8</v>
      </c>
      <c r="F31" s="89">
        <v>78.28</v>
      </c>
      <c r="G31" s="97"/>
      <c r="H31" s="97"/>
      <c r="I31" s="90"/>
      <c r="J31" s="90"/>
    </row>
    <row r="32" spans="1:13" ht="35.450000000000003" customHeight="1" x14ac:dyDescent="0.25">
      <c r="A32" s="88" t="s">
        <v>55</v>
      </c>
      <c r="B32" s="88"/>
      <c r="C32" s="93" t="s">
        <v>104</v>
      </c>
      <c r="D32" s="94"/>
      <c r="E32" s="94" t="s">
        <v>103</v>
      </c>
      <c r="F32" s="96">
        <v>228</v>
      </c>
      <c r="G32" s="97"/>
      <c r="H32" s="97"/>
      <c r="I32" s="90"/>
      <c r="J32" s="90"/>
      <c r="K32" s="70"/>
      <c r="L32" s="47"/>
      <c r="M32" s="49"/>
    </row>
    <row r="33" spans="1:15" ht="45.75" customHeight="1" x14ac:dyDescent="0.25">
      <c r="A33" s="88" t="s">
        <v>56</v>
      </c>
      <c r="B33" s="88"/>
      <c r="C33" s="93" t="s">
        <v>105</v>
      </c>
      <c r="D33" s="94"/>
      <c r="E33" s="94" t="s">
        <v>6</v>
      </c>
      <c r="F33" s="99">
        <v>2473.42</v>
      </c>
      <c r="G33" s="97"/>
      <c r="H33" s="97"/>
      <c r="I33" s="90"/>
      <c r="J33" s="90"/>
      <c r="K33" s="70"/>
    </row>
    <row r="34" spans="1:15" ht="45.75" customHeight="1" x14ac:dyDescent="0.25">
      <c r="A34" s="88" t="s">
        <v>67</v>
      </c>
      <c r="B34" s="88"/>
      <c r="C34" s="93" t="s">
        <v>91</v>
      </c>
      <c r="D34" s="94"/>
      <c r="E34" s="94" t="s">
        <v>58</v>
      </c>
      <c r="F34" s="99">
        <v>7613.11</v>
      </c>
      <c r="G34" s="97"/>
      <c r="H34" s="97"/>
      <c r="I34" s="90"/>
      <c r="J34" s="90"/>
      <c r="K34" s="51"/>
    </row>
    <row r="35" spans="1:15" ht="45.75" customHeight="1" x14ac:dyDescent="0.25">
      <c r="A35" s="88" t="s">
        <v>68</v>
      </c>
      <c r="B35" s="88"/>
      <c r="C35" s="93" t="s">
        <v>92</v>
      </c>
      <c r="D35" s="94"/>
      <c r="E35" s="94" t="s">
        <v>58</v>
      </c>
      <c r="F35" s="99">
        <v>5848.77</v>
      </c>
      <c r="G35" s="97"/>
      <c r="H35" s="97"/>
      <c r="I35" s="90"/>
      <c r="J35" s="90"/>
      <c r="K35" s="51"/>
      <c r="O35" s="46">
        <f>SUM(J34:J38)</f>
        <v>0</v>
      </c>
    </row>
    <row r="36" spans="1:15" ht="45.75" customHeight="1" x14ac:dyDescent="0.25">
      <c r="A36" s="88" t="s">
        <v>72</v>
      </c>
      <c r="B36" s="88"/>
      <c r="C36" s="93" t="s">
        <v>93</v>
      </c>
      <c r="D36" s="94"/>
      <c r="E36" s="94" t="s">
        <v>58</v>
      </c>
      <c r="F36" s="99">
        <v>6958.75</v>
      </c>
      <c r="G36" s="97"/>
      <c r="H36" s="97"/>
      <c r="I36" s="90"/>
      <c r="J36" s="90"/>
      <c r="K36" s="51"/>
    </row>
    <row r="37" spans="1:15" ht="45.75" customHeight="1" x14ac:dyDescent="0.25">
      <c r="A37" s="88" t="s">
        <v>73</v>
      </c>
      <c r="B37" s="88"/>
      <c r="C37" s="93" t="s">
        <v>94</v>
      </c>
      <c r="D37" s="94"/>
      <c r="E37" s="94" t="s">
        <v>58</v>
      </c>
      <c r="F37" s="99">
        <v>5240.58</v>
      </c>
      <c r="G37" s="97"/>
      <c r="H37" s="97"/>
      <c r="I37" s="90"/>
      <c r="J37" s="90"/>
      <c r="K37" s="51"/>
      <c r="N37" s="53"/>
    </row>
    <row r="38" spans="1:15" ht="45.75" customHeight="1" x14ac:dyDescent="0.25">
      <c r="A38" s="88" t="s">
        <v>74</v>
      </c>
      <c r="B38" s="88"/>
      <c r="C38" s="93" t="s">
        <v>95</v>
      </c>
      <c r="D38" s="94"/>
      <c r="E38" s="94" t="s">
        <v>58</v>
      </c>
      <c r="F38" s="99">
        <v>1309.8599999999999</v>
      </c>
      <c r="G38" s="97"/>
      <c r="H38" s="97"/>
      <c r="I38" s="90"/>
      <c r="J38" s="90"/>
      <c r="K38" s="51"/>
      <c r="N38" s="53"/>
    </row>
    <row r="39" spans="1:15" ht="45.75" customHeight="1" x14ac:dyDescent="0.25">
      <c r="A39" s="88" t="s">
        <v>75</v>
      </c>
      <c r="B39" s="88"/>
      <c r="C39" s="93" t="s">
        <v>96</v>
      </c>
      <c r="D39" s="94"/>
      <c r="E39" s="94" t="s">
        <v>8</v>
      </c>
      <c r="F39" s="89">
        <v>483.93</v>
      </c>
      <c r="G39" s="97"/>
      <c r="H39" s="97"/>
      <c r="I39" s="90"/>
      <c r="J39" s="90"/>
      <c r="K39" s="70"/>
      <c r="N39" s="53"/>
    </row>
    <row r="40" spans="1:15" ht="45.75" customHeight="1" x14ac:dyDescent="0.25">
      <c r="A40" s="88" t="s">
        <v>76</v>
      </c>
      <c r="B40" s="88"/>
      <c r="C40" s="93" t="s">
        <v>71</v>
      </c>
      <c r="D40" s="94"/>
      <c r="E40" s="94" t="s">
        <v>6</v>
      </c>
      <c r="F40" s="99">
        <v>2473.42</v>
      </c>
      <c r="G40" s="97"/>
      <c r="H40" s="97"/>
      <c r="I40" s="90"/>
      <c r="J40" s="90"/>
      <c r="K40" s="70"/>
      <c r="N40" s="53"/>
    </row>
    <row r="41" spans="1:15" ht="23.25" customHeight="1" x14ac:dyDescent="0.25">
      <c r="A41" s="91" t="s">
        <v>35</v>
      </c>
      <c r="B41" s="91"/>
      <c r="C41" s="127" t="s">
        <v>110</v>
      </c>
      <c r="D41" s="127"/>
      <c r="E41" s="127"/>
      <c r="F41" s="92"/>
      <c r="G41" s="92"/>
      <c r="H41" s="92"/>
      <c r="I41" s="92"/>
      <c r="J41" s="92"/>
      <c r="N41" s="53"/>
    </row>
    <row r="42" spans="1:15" ht="38.25" customHeight="1" x14ac:dyDescent="0.25">
      <c r="A42" s="88" t="s">
        <v>57</v>
      </c>
      <c r="B42" s="88"/>
      <c r="C42" s="93" t="s">
        <v>69</v>
      </c>
      <c r="D42" s="94"/>
      <c r="E42" s="94" t="s">
        <v>8</v>
      </c>
      <c r="F42" s="89">
        <v>83.72</v>
      </c>
      <c r="G42" s="97"/>
      <c r="H42" s="97"/>
      <c r="I42" s="90"/>
      <c r="J42" s="90"/>
      <c r="N42" s="53"/>
    </row>
    <row r="43" spans="1:15" ht="51.75" customHeight="1" x14ac:dyDescent="0.25">
      <c r="A43" s="88" t="s">
        <v>77</v>
      </c>
      <c r="B43" s="88"/>
      <c r="C43" s="93" t="s">
        <v>104</v>
      </c>
      <c r="D43" s="94"/>
      <c r="E43" s="94" t="s">
        <v>103</v>
      </c>
      <c r="F43" s="99">
        <v>312</v>
      </c>
      <c r="G43" s="97"/>
      <c r="H43" s="97"/>
      <c r="I43" s="90"/>
      <c r="J43" s="90"/>
      <c r="K43" s="48"/>
      <c r="N43" s="53"/>
    </row>
    <row r="44" spans="1:15" ht="41.25" customHeight="1" x14ac:dyDescent="0.25">
      <c r="A44" s="88" t="s">
        <v>78</v>
      </c>
      <c r="B44" s="88"/>
      <c r="C44" s="93" t="s">
        <v>105</v>
      </c>
      <c r="D44" s="94"/>
      <c r="E44" s="94" t="s">
        <v>6</v>
      </c>
      <c r="F44" s="99">
        <v>1934.53</v>
      </c>
      <c r="G44" s="97"/>
      <c r="H44" s="97"/>
      <c r="I44" s="90"/>
      <c r="J44" s="90"/>
      <c r="K44" s="48"/>
      <c r="N44" s="53"/>
    </row>
    <row r="45" spans="1:15" ht="51.75" customHeight="1" x14ac:dyDescent="0.25">
      <c r="A45" s="88" t="s">
        <v>79</v>
      </c>
      <c r="B45" s="88"/>
      <c r="C45" s="93" t="s">
        <v>91</v>
      </c>
      <c r="D45" s="94"/>
      <c r="E45" s="94" t="s">
        <v>58</v>
      </c>
      <c r="F45" s="99">
        <v>6772.61</v>
      </c>
      <c r="G45" s="97"/>
      <c r="H45" s="97"/>
      <c r="I45" s="90"/>
      <c r="J45" s="90"/>
      <c r="K45" s="51"/>
    </row>
    <row r="46" spans="1:15" ht="51.75" customHeight="1" x14ac:dyDescent="0.25">
      <c r="A46" s="88" t="s">
        <v>80</v>
      </c>
      <c r="B46" s="88"/>
      <c r="C46" s="93" t="s">
        <v>92</v>
      </c>
      <c r="D46" s="94"/>
      <c r="E46" s="94" t="s">
        <v>58</v>
      </c>
      <c r="F46" s="99">
        <v>4001.79</v>
      </c>
      <c r="G46" s="97"/>
      <c r="H46" s="97"/>
      <c r="I46" s="90"/>
      <c r="J46" s="90"/>
      <c r="K46" s="51"/>
    </row>
    <row r="47" spans="1:15" ht="51.75" customHeight="1" x14ac:dyDescent="0.25">
      <c r="A47" s="88" t="s">
        <v>81</v>
      </c>
      <c r="B47" s="88"/>
      <c r="C47" s="93" t="s">
        <v>93</v>
      </c>
      <c r="D47" s="94"/>
      <c r="E47" s="94" t="s">
        <v>58</v>
      </c>
      <c r="F47" s="99">
        <v>4761.25</v>
      </c>
      <c r="G47" s="97"/>
      <c r="H47" s="97"/>
      <c r="I47" s="90"/>
      <c r="J47" s="90"/>
      <c r="K47" s="51"/>
      <c r="O47" s="46">
        <f>SUM(J45:J49)</f>
        <v>0</v>
      </c>
    </row>
    <row r="48" spans="1:15" ht="51.75" customHeight="1" x14ac:dyDescent="0.25">
      <c r="A48" s="88" t="s">
        <v>82</v>
      </c>
      <c r="B48" s="88"/>
      <c r="C48" s="93" t="s">
        <v>94</v>
      </c>
      <c r="D48" s="94"/>
      <c r="E48" s="94" t="s">
        <v>58</v>
      </c>
      <c r="F48" s="99">
        <v>3878.29</v>
      </c>
      <c r="G48" s="97"/>
      <c r="H48" s="97"/>
      <c r="I48" s="90"/>
      <c r="J48" s="90"/>
      <c r="K48" s="51"/>
    </row>
    <row r="49" spans="1:15" ht="45.75" customHeight="1" x14ac:dyDescent="0.25">
      <c r="A49" s="88" t="s">
        <v>83</v>
      </c>
      <c r="B49" s="88"/>
      <c r="C49" s="93" t="s">
        <v>95</v>
      </c>
      <c r="D49" s="94"/>
      <c r="E49" s="94" t="s">
        <v>58</v>
      </c>
      <c r="F49" s="99">
        <v>1580.67</v>
      </c>
      <c r="G49" s="97"/>
      <c r="H49" s="97"/>
      <c r="I49" s="90"/>
      <c r="J49" s="90"/>
      <c r="K49" s="51"/>
    </row>
    <row r="50" spans="1:15" ht="51.75" customHeight="1" x14ac:dyDescent="0.25">
      <c r="A50" s="88" t="s">
        <v>84</v>
      </c>
      <c r="B50" s="88"/>
      <c r="C50" s="93" t="s">
        <v>96</v>
      </c>
      <c r="D50" s="94"/>
      <c r="E50" s="94" t="s">
        <v>8</v>
      </c>
      <c r="F50" s="99">
        <v>405.86</v>
      </c>
      <c r="G50" s="97"/>
      <c r="H50" s="97"/>
      <c r="I50" s="90"/>
      <c r="J50" s="90"/>
      <c r="K50" s="52"/>
    </row>
    <row r="51" spans="1:15" ht="41.25" customHeight="1" x14ac:dyDescent="0.25">
      <c r="A51" s="88" t="s">
        <v>85</v>
      </c>
      <c r="B51" s="88"/>
      <c r="C51" s="93" t="s">
        <v>71</v>
      </c>
      <c r="D51" s="94"/>
      <c r="E51" s="94" t="s">
        <v>8</v>
      </c>
      <c r="F51" s="99">
        <v>1934.53</v>
      </c>
      <c r="G51" s="97"/>
      <c r="H51" s="97"/>
      <c r="I51" s="90"/>
      <c r="J51" s="90"/>
      <c r="K51" s="52"/>
    </row>
    <row r="52" spans="1:15" ht="17.25" customHeight="1" x14ac:dyDescent="0.25">
      <c r="A52" s="91">
        <v>4</v>
      </c>
      <c r="B52" s="91"/>
      <c r="C52" s="120" t="s">
        <v>109</v>
      </c>
      <c r="D52" s="120"/>
      <c r="E52" s="120" t="s">
        <v>41</v>
      </c>
      <c r="F52" s="92"/>
      <c r="G52" s="92"/>
      <c r="H52" s="92"/>
      <c r="I52" s="92"/>
      <c r="J52" s="92"/>
      <c r="M52" s="49"/>
    </row>
    <row r="53" spans="1:15" ht="17.25" customHeight="1" x14ac:dyDescent="0.25">
      <c r="A53" s="91" t="s">
        <v>86</v>
      </c>
      <c r="B53" s="91"/>
      <c r="C53" s="100" t="s">
        <v>113</v>
      </c>
      <c r="D53" s="100"/>
      <c r="E53" s="100"/>
      <c r="F53" s="92"/>
      <c r="G53" s="92"/>
      <c r="H53" s="92"/>
      <c r="I53" s="92"/>
      <c r="J53" s="92"/>
    </row>
    <row r="54" spans="1:15" ht="42" customHeight="1" x14ac:dyDescent="0.25">
      <c r="A54" s="88" t="s">
        <v>223</v>
      </c>
      <c r="B54" s="88"/>
      <c r="C54" s="93" t="s">
        <v>107</v>
      </c>
      <c r="D54" s="94"/>
      <c r="E54" s="94" t="s">
        <v>8</v>
      </c>
      <c r="F54" s="89">
        <v>398.88</v>
      </c>
      <c r="G54" s="97"/>
      <c r="H54" s="97"/>
      <c r="I54" s="90"/>
      <c r="J54" s="90"/>
    </row>
    <row r="55" spans="1:15" ht="42" customHeight="1" x14ac:dyDescent="0.25">
      <c r="A55" s="88" t="s">
        <v>224</v>
      </c>
      <c r="B55" s="88"/>
      <c r="C55" s="93" t="s">
        <v>69</v>
      </c>
      <c r="D55" s="94"/>
      <c r="E55" s="94" t="s">
        <v>8</v>
      </c>
      <c r="F55" s="89">
        <v>571.67999999999995</v>
      </c>
      <c r="G55" s="97"/>
      <c r="H55" s="97"/>
      <c r="I55" s="90"/>
      <c r="J55" s="90"/>
    </row>
    <row r="56" spans="1:15" ht="51" customHeight="1" x14ac:dyDescent="0.25">
      <c r="A56" s="88" t="s">
        <v>225</v>
      </c>
      <c r="B56" s="88"/>
      <c r="C56" s="41" t="s">
        <v>108</v>
      </c>
      <c r="D56" s="39"/>
      <c r="E56" s="39" t="s">
        <v>103</v>
      </c>
      <c r="F56" s="96">
        <v>1296</v>
      </c>
      <c r="G56" s="97"/>
      <c r="H56" s="97"/>
      <c r="I56" s="90"/>
      <c r="J56" s="90"/>
      <c r="O56" s="46" t="e">
        <f>#REF!*#REF!</f>
        <v>#REF!</v>
      </c>
    </row>
    <row r="57" spans="1:15" ht="42" customHeight="1" x14ac:dyDescent="0.25">
      <c r="A57" s="88" t="s">
        <v>226</v>
      </c>
      <c r="B57" s="88"/>
      <c r="C57" s="93" t="s">
        <v>105</v>
      </c>
      <c r="D57" s="94"/>
      <c r="E57" s="94" t="s">
        <v>6</v>
      </c>
      <c r="F57" s="96">
        <v>2800.08</v>
      </c>
      <c r="G57" s="97"/>
      <c r="H57" s="97"/>
      <c r="I57" s="90"/>
      <c r="J57" s="90"/>
    </row>
    <row r="58" spans="1:15" ht="23.25" customHeight="1" x14ac:dyDescent="0.25">
      <c r="A58" s="91" t="s">
        <v>87</v>
      </c>
      <c r="B58" s="91"/>
      <c r="C58" s="120" t="s">
        <v>114</v>
      </c>
      <c r="D58" s="120"/>
      <c r="E58" s="120"/>
      <c r="F58" s="92"/>
      <c r="G58" s="92"/>
      <c r="H58" s="92"/>
      <c r="I58" s="92"/>
      <c r="J58" s="92"/>
    </row>
    <row r="59" spans="1:15" ht="42" customHeight="1" x14ac:dyDescent="0.25">
      <c r="A59" s="88" t="s">
        <v>88</v>
      </c>
      <c r="B59" s="88"/>
      <c r="C59" s="93" t="s">
        <v>107</v>
      </c>
      <c r="D59" s="94"/>
      <c r="E59" s="94" t="s">
        <v>8</v>
      </c>
      <c r="F59" s="96">
        <v>201.3</v>
      </c>
      <c r="G59" s="97"/>
      <c r="H59" s="97"/>
      <c r="I59" s="90"/>
      <c r="J59" s="90"/>
    </row>
    <row r="60" spans="1:15" ht="42" customHeight="1" x14ac:dyDescent="0.25">
      <c r="A60" s="88" t="s">
        <v>89</v>
      </c>
      <c r="B60" s="88"/>
      <c r="C60" s="93" t="s">
        <v>69</v>
      </c>
      <c r="D60" s="94"/>
      <c r="E60" s="94" t="s">
        <v>8</v>
      </c>
      <c r="F60" s="96">
        <v>177.9</v>
      </c>
      <c r="G60" s="97"/>
      <c r="H60" s="97"/>
      <c r="I60" s="90"/>
      <c r="J60" s="90"/>
    </row>
    <row r="61" spans="1:15" ht="42" customHeight="1" x14ac:dyDescent="0.25">
      <c r="A61" s="88" t="s">
        <v>90</v>
      </c>
      <c r="B61" s="88"/>
      <c r="C61" s="41" t="s">
        <v>70</v>
      </c>
      <c r="D61" s="39"/>
      <c r="E61" s="39" t="s">
        <v>103</v>
      </c>
      <c r="F61" s="96">
        <v>540</v>
      </c>
      <c r="G61" s="97"/>
      <c r="H61" s="97"/>
      <c r="I61" s="90"/>
      <c r="J61" s="90"/>
    </row>
    <row r="62" spans="1:15" ht="42" customHeight="1" x14ac:dyDescent="0.25">
      <c r="A62" s="88" t="s">
        <v>101</v>
      </c>
      <c r="B62" s="88"/>
      <c r="C62" s="93" t="s">
        <v>105</v>
      </c>
      <c r="D62" s="94"/>
      <c r="E62" s="94" t="s">
        <v>6</v>
      </c>
      <c r="F62" s="96">
        <v>827.4</v>
      </c>
      <c r="G62" s="97"/>
      <c r="H62" s="97"/>
      <c r="I62" s="90"/>
      <c r="J62" s="90"/>
    </row>
    <row r="63" spans="1:15" ht="27.75" customHeight="1" x14ac:dyDescent="0.25">
      <c r="A63" s="91" t="s">
        <v>97</v>
      </c>
      <c r="B63" s="91"/>
      <c r="C63" s="120" t="s">
        <v>115</v>
      </c>
      <c r="D63" s="120"/>
      <c r="E63" s="120"/>
      <c r="F63" s="101"/>
      <c r="G63" s="92"/>
      <c r="H63" s="92"/>
      <c r="I63" s="92"/>
      <c r="J63" s="92"/>
    </row>
    <row r="64" spans="1:15" ht="42" customHeight="1" x14ac:dyDescent="0.25">
      <c r="A64" s="88" t="s">
        <v>98</v>
      </c>
      <c r="B64" s="88"/>
      <c r="C64" s="93" t="s">
        <v>107</v>
      </c>
      <c r="D64" s="94"/>
      <c r="E64" s="94" t="s">
        <v>8</v>
      </c>
      <c r="F64" s="96">
        <v>39.44</v>
      </c>
      <c r="G64" s="97"/>
      <c r="H64" s="97"/>
      <c r="I64" s="90"/>
      <c r="J64" s="90"/>
    </row>
    <row r="65" spans="1:12" ht="42" customHeight="1" x14ac:dyDescent="0.25">
      <c r="A65" s="88" t="s">
        <v>99</v>
      </c>
      <c r="B65" s="88"/>
      <c r="C65" s="93" t="s">
        <v>69</v>
      </c>
      <c r="D65" s="94"/>
      <c r="E65" s="94" t="s">
        <v>8</v>
      </c>
      <c r="F65" s="96">
        <v>28.04</v>
      </c>
      <c r="G65" s="97"/>
      <c r="H65" s="97"/>
      <c r="I65" s="90"/>
      <c r="J65" s="90"/>
    </row>
    <row r="66" spans="1:12" ht="42" customHeight="1" x14ac:dyDescent="0.25">
      <c r="A66" s="88" t="s">
        <v>100</v>
      </c>
      <c r="B66" s="88"/>
      <c r="C66" s="41" t="s">
        <v>70</v>
      </c>
      <c r="D66" s="39"/>
      <c r="E66" s="39" t="s">
        <v>103</v>
      </c>
      <c r="F66" s="96">
        <v>108</v>
      </c>
      <c r="G66" s="97"/>
      <c r="H66" s="97"/>
      <c r="I66" s="90"/>
      <c r="J66" s="90"/>
    </row>
    <row r="67" spans="1:12" ht="42" customHeight="1" x14ac:dyDescent="0.25">
      <c r="A67" s="88" t="s">
        <v>102</v>
      </c>
      <c r="B67" s="88"/>
      <c r="C67" s="93" t="s">
        <v>105</v>
      </c>
      <c r="D67" s="94"/>
      <c r="E67" s="94" t="s">
        <v>6</v>
      </c>
      <c r="F67" s="96">
        <v>124.78</v>
      </c>
      <c r="G67" s="97"/>
      <c r="H67" s="97"/>
      <c r="I67" s="90"/>
      <c r="J67" s="90"/>
    </row>
    <row r="68" spans="1:12" ht="22.5" customHeight="1" x14ac:dyDescent="0.25">
      <c r="A68" s="102" t="s">
        <v>3</v>
      </c>
      <c r="B68" s="102"/>
      <c r="C68" s="103"/>
      <c r="D68" s="103"/>
      <c r="E68" s="103"/>
      <c r="F68" s="103"/>
      <c r="G68" s="103"/>
      <c r="H68" s="103"/>
      <c r="I68" s="103"/>
      <c r="J68" s="103"/>
      <c r="L68" s="46"/>
    </row>
    <row r="69" spans="1:12" x14ac:dyDescent="0.25">
      <c r="A69" s="43"/>
      <c r="B69" s="43"/>
      <c r="C69" s="104"/>
      <c r="D69" s="104"/>
      <c r="E69" s="104"/>
      <c r="F69" s="104"/>
      <c r="G69" s="104"/>
      <c r="H69" s="104"/>
      <c r="I69" s="104"/>
      <c r="J69" s="104"/>
    </row>
    <row r="70" spans="1:12" x14ac:dyDescent="0.25">
      <c r="A70" s="105"/>
      <c r="B70" s="105"/>
      <c r="C70" s="106"/>
      <c r="D70" s="106"/>
      <c r="E70" s="106"/>
      <c r="F70" s="107"/>
      <c r="G70" s="107"/>
      <c r="H70" s="107"/>
      <c r="I70" s="108"/>
      <c r="J70" s="109"/>
    </row>
    <row r="71" spans="1:12" x14ac:dyDescent="0.25">
      <c r="A71" s="31"/>
      <c r="B71" s="31"/>
      <c r="C71" s="33"/>
      <c r="D71" s="33"/>
      <c r="E71" s="33"/>
      <c r="F71" s="32"/>
      <c r="G71" s="32"/>
      <c r="H71" s="32"/>
      <c r="I71" s="34"/>
      <c r="J71" s="35"/>
    </row>
    <row r="72" spans="1:12" x14ac:dyDescent="0.25">
      <c r="A72" s="31"/>
      <c r="B72" s="31"/>
      <c r="C72" s="33"/>
      <c r="D72" s="33"/>
      <c r="E72" s="33"/>
      <c r="F72" s="32"/>
      <c r="G72" s="32"/>
      <c r="H72" s="32"/>
      <c r="I72" s="34"/>
      <c r="J72" s="35"/>
    </row>
    <row r="73" spans="1:12" x14ac:dyDescent="0.25">
      <c r="A73" s="31"/>
      <c r="B73" s="31"/>
      <c r="C73" s="33"/>
      <c r="D73" s="33"/>
      <c r="E73" s="33"/>
      <c r="F73" s="32"/>
      <c r="G73" s="32"/>
      <c r="H73" s="32"/>
      <c r="I73" s="34"/>
      <c r="J73" s="35"/>
    </row>
    <row r="74" spans="1:12" x14ac:dyDescent="0.25">
      <c r="A74" s="36"/>
      <c r="B74" s="36"/>
      <c r="C74" s="33"/>
      <c r="D74" s="33"/>
      <c r="E74" s="33"/>
      <c r="F74" s="32"/>
      <c r="G74" s="32"/>
      <c r="H74" s="32"/>
      <c r="I74" s="34"/>
      <c r="J74" s="35"/>
    </row>
    <row r="75" spans="1:12" x14ac:dyDescent="0.25">
      <c r="A75" s="68"/>
      <c r="B75" s="68"/>
      <c r="C75" s="68"/>
      <c r="D75" s="68"/>
      <c r="E75" s="68"/>
      <c r="F75" s="68"/>
      <c r="G75" s="68"/>
      <c r="H75" s="68"/>
      <c r="I75" s="68"/>
      <c r="J75" s="68"/>
    </row>
    <row r="76" spans="1:12" x14ac:dyDescent="0.25">
      <c r="A76" s="31"/>
      <c r="B76" s="31"/>
      <c r="C76" s="33"/>
      <c r="D76" s="33"/>
      <c r="E76" s="33"/>
      <c r="F76" s="32"/>
      <c r="G76" s="32"/>
      <c r="H76" s="32"/>
      <c r="I76" s="34"/>
      <c r="J76" s="35"/>
    </row>
  </sheetData>
  <mergeCells count="23">
    <mergeCell ref="A7:C7"/>
    <mergeCell ref="A12:J12"/>
    <mergeCell ref="E13:E14"/>
    <mergeCell ref="D13:D14"/>
    <mergeCell ref="C13:C14"/>
    <mergeCell ref="A13:A14"/>
    <mergeCell ref="B13:B14"/>
    <mergeCell ref="C63:E63"/>
    <mergeCell ref="A1:J6"/>
    <mergeCell ref="A10:D10"/>
    <mergeCell ref="A11:D11"/>
    <mergeCell ref="E10:G11"/>
    <mergeCell ref="C18:I18"/>
    <mergeCell ref="C16:I16"/>
    <mergeCell ref="C29:I29"/>
    <mergeCell ref="G13:J13"/>
    <mergeCell ref="F13:F14"/>
    <mergeCell ref="A8:D8"/>
    <mergeCell ref="C41:E41"/>
    <mergeCell ref="C52:E52"/>
    <mergeCell ref="D30:E30"/>
    <mergeCell ref="C58:E58"/>
    <mergeCell ref="A15:J1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0" orientation="portrait" horizontalDpi="300" verticalDpi="300" r:id="rId1"/>
  <rowBreaks count="2" manualBreakCount="2">
    <brk id="42" max="9" man="1"/>
    <brk id="59" max="9" man="1"/>
  </rowBreaks>
  <colBreaks count="1" manualBreakCount="1">
    <brk id="1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6"/>
  <sheetViews>
    <sheetView workbookViewId="0">
      <selection activeCell="A8" sqref="A8:B8"/>
    </sheetView>
  </sheetViews>
  <sheetFormatPr defaultRowHeight="15" x14ac:dyDescent="0.25"/>
  <cols>
    <col min="2" max="2" width="59.28515625" customWidth="1"/>
    <col min="3" max="3" width="12.5703125" customWidth="1"/>
    <col min="4" max="4" width="12.28515625" customWidth="1"/>
  </cols>
  <sheetData>
    <row r="1" spans="1:10" ht="15.75" thickTop="1" x14ac:dyDescent="0.25">
      <c r="A1" s="138"/>
      <c r="B1" s="139"/>
      <c r="C1" s="139"/>
      <c r="D1" s="139"/>
    </row>
    <row r="2" spans="1:10" x14ac:dyDescent="0.25">
      <c r="A2" s="140"/>
      <c r="B2" s="141"/>
      <c r="C2" s="141"/>
      <c r="D2" s="141"/>
    </row>
    <row r="3" spans="1:10" x14ac:dyDescent="0.25">
      <c r="A3" s="140"/>
      <c r="B3" s="141"/>
      <c r="C3" s="141"/>
      <c r="D3" s="141"/>
    </row>
    <row r="4" spans="1:10" x14ac:dyDescent="0.25">
      <c r="A4" s="140"/>
      <c r="B4" s="141"/>
      <c r="C4" s="141"/>
      <c r="D4" s="141"/>
    </row>
    <row r="5" spans="1:10" x14ac:dyDescent="0.25">
      <c r="A5" s="140"/>
      <c r="B5" s="141"/>
      <c r="C5" s="141"/>
      <c r="D5" s="141"/>
    </row>
    <row r="6" spans="1:10" x14ac:dyDescent="0.25">
      <c r="A6" s="142"/>
      <c r="B6" s="143"/>
      <c r="C6" s="143"/>
      <c r="D6" s="143"/>
    </row>
    <row r="7" spans="1:10" x14ac:dyDescent="0.25">
      <c r="A7" s="111"/>
      <c r="B7" s="111"/>
      <c r="C7" s="111"/>
      <c r="D7" s="111"/>
    </row>
    <row r="8" spans="1:10" x14ac:dyDescent="0.25">
      <c r="A8" s="145" t="s">
        <v>220</v>
      </c>
      <c r="B8" s="145"/>
      <c r="C8" s="111"/>
      <c r="D8" s="111"/>
    </row>
    <row r="9" spans="1:10" x14ac:dyDescent="0.25">
      <c r="A9" s="145" t="s">
        <v>219</v>
      </c>
      <c r="B9" s="145"/>
      <c r="C9" s="145"/>
      <c r="D9" s="145"/>
    </row>
    <row r="10" spans="1:10" x14ac:dyDescent="0.25">
      <c r="A10" s="111"/>
      <c r="B10" s="111"/>
      <c r="C10" s="111"/>
      <c r="D10" s="111"/>
      <c r="J10" t="s">
        <v>222</v>
      </c>
    </row>
    <row r="11" spans="1:10" x14ac:dyDescent="0.25">
      <c r="A11" s="144" t="s">
        <v>148</v>
      </c>
      <c r="B11" s="144" t="s">
        <v>36</v>
      </c>
      <c r="C11" s="144" t="s">
        <v>149</v>
      </c>
      <c r="D11" s="144"/>
    </row>
    <row r="12" spans="1:10" x14ac:dyDescent="0.25">
      <c r="A12" s="144"/>
      <c r="B12" s="144"/>
      <c r="C12" s="116" t="s">
        <v>150</v>
      </c>
      <c r="D12" s="116" t="s">
        <v>151</v>
      </c>
    </row>
    <row r="13" spans="1:10" x14ac:dyDescent="0.25">
      <c r="A13" s="136" t="s">
        <v>152</v>
      </c>
      <c r="B13" s="136"/>
      <c r="C13" s="136"/>
      <c r="D13" s="136"/>
    </row>
    <row r="14" spans="1:10" x14ac:dyDescent="0.25">
      <c r="A14" s="112" t="s">
        <v>153</v>
      </c>
      <c r="B14" s="113" t="s">
        <v>154</v>
      </c>
      <c r="C14" s="114">
        <v>0</v>
      </c>
      <c r="D14" s="114">
        <v>0</v>
      </c>
    </row>
    <row r="15" spans="1:10" x14ac:dyDescent="0.25">
      <c r="A15" s="112" t="s">
        <v>155</v>
      </c>
      <c r="B15" s="115" t="s">
        <v>156</v>
      </c>
      <c r="C15" s="114">
        <v>1.4999999999999999E-2</v>
      </c>
      <c r="D15" s="114">
        <v>1.4999999999999999E-2</v>
      </c>
    </row>
    <row r="16" spans="1:10" x14ac:dyDescent="0.25">
      <c r="A16" s="112" t="s">
        <v>157</v>
      </c>
      <c r="B16" s="115" t="s">
        <v>158</v>
      </c>
      <c r="C16" s="114">
        <v>0.01</v>
      </c>
      <c r="D16" s="114">
        <v>0.01</v>
      </c>
    </row>
    <row r="17" spans="1:4" x14ac:dyDescent="0.25">
      <c r="A17" s="112" t="s">
        <v>159</v>
      </c>
      <c r="B17" s="115" t="s">
        <v>160</v>
      </c>
      <c r="C17" s="114">
        <v>2E-3</v>
      </c>
      <c r="D17" s="114">
        <v>2E-3</v>
      </c>
    </row>
    <row r="18" spans="1:4" x14ac:dyDescent="0.25">
      <c r="A18" s="112" t="s">
        <v>161</v>
      </c>
      <c r="B18" s="115" t="s">
        <v>162</v>
      </c>
      <c r="C18" s="114">
        <v>6.0000000000000001E-3</v>
      </c>
      <c r="D18" s="114">
        <v>6.0000000000000001E-3</v>
      </c>
    </row>
    <row r="19" spans="1:4" x14ac:dyDescent="0.25">
      <c r="A19" s="112" t="s">
        <v>163</v>
      </c>
      <c r="B19" s="115" t="s">
        <v>164</v>
      </c>
      <c r="C19" s="114">
        <v>2.5000000000000001E-2</v>
      </c>
      <c r="D19" s="114">
        <v>2.5000000000000001E-2</v>
      </c>
    </row>
    <row r="20" spans="1:4" x14ac:dyDescent="0.25">
      <c r="A20" s="112" t="s">
        <v>165</v>
      </c>
      <c r="B20" s="115" t="s">
        <v>166</v>
      </c>
      <c r="C20" s="114">
        <v>0.03</v>
      </c>
      <c r="D20" s="114">
        <v>0.03</v>
      </c>
    </row>
    <row r="21" spans="1:4" x14ac:dyDescent="0.25">
      <c r="A21" s="112" t="s">
        <v>167</v>
      </c>
      <c r="B21" s="115" t="s">
        <v>168</v>
      </c>
      <c r="C21" s="114">
        <v>0.08</v>
      </c>
      <c r="D21" s="114">
        <v>0.08</v>
      </c>
    </row>
    <row r="22" spans="1:4" x14ac:dyDescent="0.25">
      <c r="A22" s="112" t="s">
        <v>169</v>
      </c>
      <c r="B22" s="115" t="s">
        <v>170</v>
      </c>
      <c r="C22" s="114">
        <v>0</v>
      </c>
      <c r="D22" s="114">
        <v>0</v>
      </c>
    </row>
    <row r="23" spans="1:4" x14ac:dyDescent="0.25">
      <c r="A23" s="116" t="s">
        <v>171</v>
      </c>
      <c r="B23" s="116" t="s">
        <v>172</v>
      </c>
      <c r="C23" s="117">
        <f t="shared" ref="C23:D23" si="0">SUM(C14:C22)</f>
        <v>0.16799999999999998</v>
      </c>
      <c r="D23" s="117">
        <f t="shared" si="0"/>
        <v>0.16799999999999998</v>
      </c>
    </row>
    <row r="24" spans="1:4" x14ac:dyDescent="0.25">
      <c r="A24" s="136" t="s">
        <v>173</v>
      </c>
      <c r="B24" s="136"/>
      <c r="C24" s="136"/>
      <c r="D24" s="136"/>
    </row>
    <row r="25" spans="1:4" x14ac:dyDescent="0.25">
      <c r="A25" s="112" t="s">
        <v>174</v>
      </c>
      <c r="B25" s="115" t="s">
        <v>175</v>
      </c>
      <c r="C25" s="114">
        <v>0.18110000000000001</v>
      </c>
      <c r="D25" s="114" t="s">
        <v>176</v>
      </c>
    </row>
    <row r="26" spans="1:4" x14ac:dyDescent="0.25">
      <c r="A26" s="112" t="s">
        <v>177</v>
      </c>
      <c r="B26" s="115" t="s">
        <v>178</v>
      </c>
      <c r="C26" s="114">
        <v>4.1500000000000002E-2</v>
      </c>
      <c r="D26" s="114" t="s">
        <v>176</v>
      </c>
    </row>
    <row r="27" spans="1:4" x14ac:dyDescent="0.25">
      <c r="A27" s="112" t="s">
        <v>179</v>
      </c>
      <c r="B27" s="115" t="s">
        <v>180</v>
      </c>
      <c r="C27" s="114">
        <v>8.8999999999999999E-3</v>
      </c>
      <c r="D27" s="114">
        <v>6.7000000000000002E-3</v>
      </c>
    </row>
    <row r="28" spans="1:4" x14ac:dyDescent="0.25">
      <c r="A28" s="112" t="s">
        <v>181</v>
      </c>
      <c r="B28" s="115" t="s">
        <v>182</v>
      </c>
      <c r="C28" s="114">
        <v>0.10979999999999999</v>
      </c>
      <c r="D28" s="114">
        <v>8.3299999999999999E-2</v>
      </c>
    </row>
    <row r="29" spans="1:4" x14ac:dyDescent="0.25">
      <c r="A29" s="112" t="s">
        <v>183</v>
      </c>
      <c r="B29" s="115" t="s">
        <v>184</v>
      </c>
      <c r="C29" s="114">
        <v>6.9999999999999999E-4</v>
      </c>
      <c r="D29" s="114">
        <v>5.9999999999999995E-4</v>
      </c>
    </row>
    <row r="30" spans="1:4" x14ac:dyDescent="0.25">
      <c r="A30" s="112" t="s">
        <v>185</v>
      </c>
      <c r="B30" s="115" t="s">
        <v>186</v>
      </c>
      <c r="C30" s="114">
        <v>7.3000000000000001E-3</v>
      </c>
      <c r="D30" s="114">
        <v>5.5999999999999999E-3</v>
      </c>
    </row>
    <row r="31" spans="1:4" x14ac:dyDescent="0.25">
      <c r="A31" s="112" t="s">
        <v>187</v>
      </c>
      <c r="B31" s="115" t="s">
        <v>188</v>
      </c>
      <c r="C31" s="114">
        <v>2.6800000000000001E-2</v>
      </c>
      <c r="D31" s="114" t="s">
        <v>176</v>
      </c>
    </row>
    <row r="32" spans="1:4" x14ac:dyDescent="0.25">
      <c r="A32" s="112" t="s">
        <v>189</v>
      </c>
      <c r="B32" s="115" t="s">
        <v>190</v>
      </c>
      <c r="C32" s="114">
        <v>1.1000000000000001E-3</v>
      </c>
      <c r="D32" s="114">
        <v>8.0000000000000004E-4</v>
      </c>
    </row>
    <row r="33" spans="1:4" x14ac:dyDescent="0.25">
      <c r="A33" s="112" t="s">
        <v>191</v>
      </c>
      <c r="B33" s="115" t="s">
        <v>192</v>
      </c>
      <c r="C33" s="114">
        <v>9.2700000000000005E-2</v>
      </c>
      <c r="D33" s="114">
        <v>7.0300000000000001E-2</v>
      </c>
    </row>
    <row r="34" spans="1:4" x14ac:dyDescent="0.25">
      <c r="A34" s="112" t="s">
        <v>193</v>
      </c>
      <c r="B34" s="115" t="s">
        <v>194</v>
      </c>
      <c r="C34" s="114">
        <v>2.9999999999999997E-4</v>
      </c>
      <c r="D34" s="114">
        <v>2.9999999999999997E-4</v>
      </c>
    </row>
    <row r="35" spans="1:4" x14ac:dyDescent="0.25">
      <c r="A35" s="116" t="s">
        <v>195</v>
      </c>
      <c r="B35" s="116" t="s">
        <v>196</v>
      </c>
      <c r="C35" s="117">
        <f>SUM(C25:C34)</f>
        <v>0.47019999999999995</v>
      </c>
      <c r="D35" s="117">
        <f>SUM(D25:D34)</f>
        <v>0.1676</v>
      </c>
    </row>
    <row r="36" spans="1:4" x14ac:dyDescent="0.25">
      <c r="A36" s="136" t="s">
        <v>197</v>
      </c>
      <c r="B36" s="136"/>
      <c r="C36" s="136"/>
      <c r="D36" s="136"/>
    </row>
    <row r="37" spans="1:4" x14ac:dyDescent="0.25">
      <c r="A37" s="112" t="s">
        <v>198</v>
      </c>
      <c r="B37" s="115" t="s">
        <v>199</v>
      </c>
      <c r="C37" s="114">
        <v>5.6899999999999999E-2</v>
      </c>
      <c r="D37" s="114">
        <v>4.3200000000000002E-2</v>
      </c>
    </row>
    <row r="38" spans="1:4" x14ac:dyDescent="0.25">
      <c r="A38" s="112" t="s">
        <v>200</v>
      </c>
      <c r="B38" s="115" t="s">
        <v>201</v>
      </c>
      <c r="C38" s="114">
        <v>1.2999999999999999E-3</v>
      </c>
      <c r="D38" s="114">
        <v>1E-3</v>
      </c>
    </row>
    <row r="39" spans="1:4" x14ac:dyDescent="0.25">
      <c r="A39" s="112" t="s">
        <v>202</v>
      </c>
      <c r="B39" s="115" t="s">
        <v>203</v>
      </c>
      <c r="C39" s="114">
        <v>4.4699999999999997E-2</v>
      </c>
      <c r="D39" s="114">
        <v>3.39E-2</v>
      </c>
    </row>
    <row r="40" spans="1:4" x14ac:dyDescent="0.25">
      <c r="A40" s="112" t="s">
        <v>204</v>
      </c>
      <c r="B40" s="115" t="s">
        <v>205</v>
      </c>
      <c r="C40" s="114">
        <v>3.9300000000000002E-2</v>
      </c>
      <c r="D40" s="114">
        <v>2.98E-2</v>
      </c>
    </row>
    <row r="41" spans="1:4" x14ac:dyDescent="0.25">
      <c r="A41" s="112" t="s">
        <v>206</v>
      </c>
      <c r="B41" s="115" t="s">
        <v>207</v>
      </c>
      <c r="C41" s="114">
        <v>4.7999999999999996E-3</v>
      </c>
      <c r="D41" s="114">
        <v>3.5999999999999999E-3</v>
      </c>
    </row>
    <row r="42" spans="1:4" x14ac:dyDescent="0.25">
      <c r="A42" s="116" t="s">
        <v>208</v>
      </c>
      <c r="B42" s="116" t="s">
        <v>209</v>
      </c>
      <c r="C42" s="117">
        <f>SUM(C37:C41)</f>
        <v>0.14699999999999999</v>
      </c>
      <c r="D42" s="117">
        <f>SUM(D37:D41)</f>
        <v>0.1115</v>
      </c>
    </row>
    <row r="43" spans="1:4" x14ac:dyDescent="0.25">
      <c r="A43" s="136" t="s">
        <v>210</v>
      </c>
      <c r="B43" s="136"/>
      <c r="C43" s="136"/>
      <c r="D43" s="136"/>
    </row>
    <row r="44" spans="1:4" x14ac:dyDescent="0.25">
      <c r="A44" s="112" t="s">
        <v>211</v>
      </c>
      <c r="B44" s="113" t="s">
        <v>212</v>
      </c>
      <c r="C44" s="114">
        <v>7.9000000000000001E-2</v>
      </c>
      <c r="D44" s="114">
        <v>2.8199999999999999E-2</v>
      </c>
    </row>
    <row r="45" spans="1:4" ht="34.9" customHeight="1" x14ac:dyDescent="0.25">
      <c r="A45" s="112" t="s">
        <v>213</v>
      </c>
      <c r="B45" s="118" t="s">
        <v>214</v>
      </c>
      <c r="C45" s="114">
        <v>4.7999999999999996E-3</v>
      </c>
      <c r="D45" s="114">
        <v>3.5999999999999999E-3</v>
      </c>
    </row>
    <row r="46" spans="1:4" x14ac:dyDescent="0.25">
      <c r="A46" s="116" t="s">
        <v>215</v>
      </c>
      <c r="B46" s="116" t="s">
        <v>216</v>
      </c>
      <c r="C46" s="117">
        <f>SUM(C44:C45)</f>
        <v>8.3799999999999999E-2</v>
      </c>
      <c r="D46" s="117">
        <f>SUM(D44:D45)</f>
        <v>3.1800000000000002E-2</v>
      </c>
    </row>
    <row r="47" spans="1:4" x14ac:dyDescent="0.25">
      <c r="A47" s="136" t="s">
        <v>217</v>
      </c>
      <c r="B47" s="136"/>
      <c r="C47" s="119">
        <f>C23+C35+C42+C46</f>
        <v>0.86899999999999988</v>
      </c>
      <c r="D47" s="119">
        <f t="shared" ref="D47" si="1">D23+D35+D42+D46</f>
        <v>0.47889999999999999</v>
      </c>
    </row>
    <row r="48" spans="1:4" ht="30" customHeight="1" x14ac:dyDescent="0.25">
      <c r="A48" s="137" t="s">
        <v>218</v>
      </c>
      <c r="B48" s="137"/>
      <c r="C48" s="137"/>
      <c r="D48" s="137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10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</sheetData>
  <mergeCells count="12">
    <mergeCell ref="A43:D43"/>
    <mergeCell ref="A47:B47"/>
    <mergeCell ref="A48:D48"/>
    <mergeCell ref="A1:D6"/>
    <mergeCell ref="A11:A12"/>
    <mergeCell ref="B11:B12"/>
    <mergeCell ref="C11:D11"/>
    <mergeCell ref="A9:D9"/>
    <mergeCell ref="A8:B8"/>
    <mergeCell ref="A13:D13"/>
    <mergeCell ref="A24:D24"/>
    <mergeCell ref="A36:D36"/>
  </mergeCells>
  <pageMargins left="0.51181102362204722" right="0.31496062992125984" top="0.39370078740157483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7"/>
  <sheetViews>
    <sheetView tabSelected="1" view="pageBreakPreview" topLeftCell="A4" zoomScale="85" zoomScaleNormal="90" zoomScaleSheetLayoutView="85" workbookViewId="0">
      <selection activeCell="A7" sqref="A7:B7"/>
    </sheetView>
  </sheetViews>
  <sheetFormatPr defaultRowHeight="15" x14ac:dyDescent="0.25"/>
  <cols>
    <col min="1" max="1" width="9.5703125" customWidth="1"/>
    <col min="2" max="2" width="39.42578125" customWidth="1"/>
    <col min="3" max="3" width="17.42578125" customWidth="1"/>
    <col min="4" max="4" width="11.28515625" customWidth="1"/>
    <col min="5" max="5" width="18.7109375" customWidth="1"/>
    <col min="6" max="6" width="18.85546875" customWidth="1"/>
    <col min="7" max="7" width="18.7109375" customWidth="1"/>
    <col min="8" max="8" width="19.28515625" customWidth="1"/>
    <col min="9" max="9" width="18.85546875" customWidth="1"/>
    <col min="10" max="11" width="20.28515625" customWidth="1"/>
    <col min="12" max="12" width="20.5703125" customWidth="1"/>
  </cols>
  <sheetData>
    <row r="1" spans="1:12" x14ac:dyDescent="0.25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2" ht="15" customHeight="1" x14ac:dyDescent="0.25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2" ht="21" customHeight="1" x14ac:dyDescent="0.25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</row>
    <row r="7" spans="1:12" x14ac:dyDescent="0.25">
      <c r="A7" s="145" t="s">
        <v>220</v>
      </c>
      <c r="B7" s="145"/>
      <c r="C7" s="73"/>
      <c r="D7" s="73"/>
      <c r="E7" s="73"/>
      <c r="F7" s="73"/>
      <c r="G7" s="73"/>
      <c r="H7" s="73"/>
      <c r="I7" s="73"/>
      <c r="J7" s="73"/>
      <c r="K7" s="73"/>
      <c r="L7" s="73"/>
    </row>
    <row r="8" spans="1:12" x14ac:dyDescent="0.2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</row>
    <row r="9" spans="1:12" x14ac:dyDescent="0.25">
      <c r="A9" s="157" t="s">
        <v>141</v>
      </c>
      <c r="B9" s="157"/>
      <c r="C9" s="157"/>
      <c r="D9" s="157"/>
      <c r="E9" s="157"/>
      <c r="F9" s="58"/>
      <c r="G9" s="58"/>
      <c r="H9" s="58"/>
      <c r="I9" s="58"/>
      <c r="J9" s="58"/>
      <c r="K9" s="58"/>
      <c r="L9" s="58"/>
    </row>
    <row r="10" spans="1:12" ht="31.5" customHeight="1" x14ac:dyDescent="0.25">
      <c r="A10" s="123" t="str">
        <f>ORÇAMENTO!A10</f>
        <v xml:space="preserve">OBRA: </v>
      </c>
      <c r="B10" s="123"/>
      <c r="C10" s="123"/>
      <c r="D10" s="60"/>
      <c r="E10" s="60"/>
      <c r="F10" s="60"/>
      <c r="G10" s="60"/>
      <c r="H10" s="60"/>
      <c r="I10" s="60"/>
      <c r="J10" s="60"/>
      <c r="K10" s="60"/>
      <c r="L10" s="60"/>
    </row>
    <row r="11" spans="1:12" ht="27.75" customHeight="1" x14ac:dyDescent="0.25">
      <c r="A11" s="148" t="s">
        <v>147</v>
      </c>
      <c r="B11" s="123"/>
      <c r="C11" s="123"/>
      <c r="D11" s="84"/>
      <c r="E11" s="84"/>
      <c r="F11" s="84"/>
      <c r="G11" s="84"/>
      <c r="H11" s="84"/>
      <c r="I11" s="84"/>
      <c r="J11" s="84"/>
      <c r="K11" s="84"/>
      <c r="L11" s="84"/>
    </row>
    <row r="12" spans="1:12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</row>
    <row r="13" spans="1:12" ht="17.45" customHeight="1" x14ac:dyDescent="0.25">
      <c r="A13" s="152" t="s">
        <v>49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12" x14ac:dyDescent="0.2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</row>
    <row r="15" spans="1:12" ht="15.75" x14ac:dyDescent="0.25">
      <c r="A15" s="158" t="s">
        <v>0</v>
      </c>
      <c r="B15" s="158" t="s">
        <v>1</v>
      </c>
      <c r="C15" s="158" t="s">
        <v>37</v>
      </c>
      <c r="D15" s="159" t="s">
        <v>44</v>
      </c>
      <c r="E15" s="74" t="s">
        <v>116</v>
      </c>
      <c r="F15" s="74" t="s">
        <v>116</v>
      </c>
      <c r="G15" s="74" t="s">
        <v>116</v>
      </c>
      <c r="H15" s="74" t="s">
        <v>116</v>
      </c>
      <c r="I15" s="74" t="s">
        <v>116</v>
      </c>
      <c r="J15" s="74" t="s">
        <v>116</v>
      </c>
      <c r="K15" s="74" t="s">
        <v>116</v>
      </c>
      <c r="L15" s="74" t="s">
        <v>116</v>
      </c>
    </row>
    <row r="16" spans="1:12" ht="15.75" x14ac:dyDescent="0.25">
      <c r="A16" s="158"/>
      <c r="B16" s="158"/>
      <c r="C16" s="158"/>
      <c r="D16" s="159"/>
      <c r="E16" s="75">
        <v>30</v>
      </c>
      <c r="F16" s="75">
        <v>60</v>
      </c>
      <c r="G16" s="75">
        <v>90</v>
      </c>
      <c r="H16" s="75">
        <v>120</v>
      </c>
      <c r="I16" s="75">
        <v>150</v>
      </c>
      <c r="J16" s="75">
        <v>180</v>
      </c>
      <c r="K16" s="75">
        <v>210</v>
      </c>
      <c r="L16" s="75">
        <v>240</v>
      </c>
    </row>
    <row r="17" spans="1:13" x14ac:dyDescent="0.25">
      <c r="A17" s="146" t="s">
        <v>4</v>
      </c>
      <c r="B17" s="149" t="str">
        <f>ORÇAMENTO!C16</f>
        <v>SERVIÇOS PRELIMINARES</v>
      </c>
      <c r="C17" s="150">
        <f>ORÇAMENTO!J16</f>
        <v>0</v>
      </c>
      <c r="D17" s="151"/>
      <c r="E17" s="76"/>
      <c r="F17" s="76"/>
      <c r="G17" s="76"/>
      <c r="H17" s="76"/>
      <c r="I17" s="76"/>
      <c r="J17" s="76"/>
      <c r="K17" s="76"/>
      <c r="L17" s="76"/>
    </row>
    <row r="18" spans="1:13" x14ac:dyDescent="0.25">
      <c r="A18" s="147"/>
      <c r="B18" s="149"/>
      <c r="C18" s="150"/>
      <c r="D18" s="151"/>
      <c r="E18" s="77"/>
      <c r="F18" s="77"/>
      <c r="G18" s="77"/>
      <c r="H18" s="77"/>
      <c r="I18" s="77"/>
      <c r="J18" s="77"/>
      <c r="K18" s="77"/>
      <c r="L18" s="77"/>
    </row>
    <row r="19" spans="1:13" x14ac:dyDescent="0.25">
      <c r="A19" s="146" t="s">
        <v>7</v>
      </c>
      <c r="B19" s="149" t="str">
        <f>ORÇAMENTO!C18</f>
        <v>MOVIMENTO DE TERRA</v>
      </c>
      <c r="C19" s="150">
        <f>ORÇAMENTO!J18</f>
        <v>0</v>
      </c>
      <c r="D19" s="151"/>
      <c r="E19" s="78"/>
      <c r="F19" s="76"/>
      <c r="G19" s="76"/>
      <c r="H19" s="76"/>
      <c r="I19" s="76"/>
      <c r="J19" s="76"/>
      <c r="K19" s="76"/>
      <c r="L19" s="76"/>
      <c r="M19" s="54">
        <f>SUM(E19:L19)</f>
        <v>0</v>
      </c>
    </row>
    <row r="20" spans="1:13" x14ac:dyDescent="0.25">
      <c r="A20" s="147"/>
      <c r="B20" s="149"/>
      <c r="C20" s="150"/>
      <c r="D20" s="151"/>
      <c r="E20" s="77"/>
      <c r="F20" s="77"/>
      <c r="G20" s="77"/>
      <c r="H20" s="77"/>
      <c r="I20" s="77"/>
      <c r="J20" s="77"/>
      <c r="K20" s="77"/>
      <c r="L20" s="77"/>
    </row>
    <row r="21" spans="1:13" x14ac:dyDescent="0.25">
      <c r="A21" s="146" t="s">
        <v>10</v>
      </c>
      <c r="B21" s="149" t="s">
        <v>145</v>
      </c>
      <c r="C21" s="150">
        <f>ORÇAMENTO!J29</f>
        <v>0</v>
      </c>
      <c r="D21" s="151"/>
      <c r="E21" s="76"/>
      <c r="F21" s="76"/>
      <c r="G21" s="76"/>
      <c r="H21" s="76"/>
      <c r="I21" s="76"/>
      <c r="J21" s="76"/>
      <c r="K21" s="76"/>
      <c r="L21" s="76"/>
      <c r="M21" s="54">
        <f>SUM(E21:L21)</f>
        <v>0</v>
      </c>
    </row>
    <row r="22" spans="1:13" x14ac:dyDescent="0.25">
      <c r="A22" s="147"/>
      <c r="B22" s="149"/>
      <c r="C22" s="150"/>
      <c r="D22" s="151"/>
      <c r="E22" s="77"/>
      <c r="F22" s="77"/>
      <c r="G22" s="77"/>
      <c r="H22" s="77"/>
      <c r="I22" s="77"/>
      <c r="J22" s="77"/>
      <c r="K22" s="77"/>
      <c r="L22" s="77"/>
    </row>
    <row r="23" spans="1:13" x14ac:dyDescent="0.25">
      <c r="A23" s="146" t="s">
        <v>12</v>
      </c>
      <c r="B23" s="149" t="str">
        <f>ORÇAMENTO!C52</f>
        <v>BUEIROS TUBULAR DE CONCRETO ARMADO</v>
      </c>
      <c r="C23" s="150">
        <f>ORÇAMENTO!J52</f>
        <v>0</v>
      </c>
      <c r="D23" s="151"/>
      <c r="E23" s="76"/>
      <c r="F23" s="76"/>
      <c r="G23" s="76"/>
      <c r="H23" s="76"/>
      <c r="I23" s="76"/>
      <c r="J23" s="76"/>
      <c r="K23" s="76"/>
      <c r="L23" s="76"/>
      <c r="M23" s="54">
        <f>SUM(E23:L23)</f>
        <v>0</v>
      </c>
    </row>
    <row r="24" spans="1:13" x14ac:dyDescent="0.25">
      <c r="A24" s="147"/>
      <c r="B24" s="149"/>
      <c r="C24" s="150"/>
      <c r="D24" s="151"/>
      <c r="E24" s="77"/>
      <c r="F24" s="77"/>
      <c r="G24" s="77"/>
      <c r="H24" s="77"/>
      <c r="I24" s="77"/>
      <c r="J24" s="77"/>
      <c r="K24" s="77"/>
      <c r="L24" s="77"/>
    </row>
    <row r="25" spans="1:13" ht="15.75" x14ac:dyDescent="0.25">
      <c r="A25" s="155" t="s">
        <v>3</v>
      </c>
      <c r="B25" s="155"/>
      <c r="C25" s="42">
        <f>SUM(C17:C24)</f>
        <v>0</v>
      </c>
      <c r="D25" s="79"/>
      <c r="E25" s="147"/>
      <c r="F25" s="147"/>
      <c r="G25" s="147"/>
      <c r="H25" s="147"/>
      <c r="I25" s="147"/>
      <c r="J25" s="147"/>
      <c r="K25" s="147"/>
      <c r="L25" s="147"/>
    </row>
    <row r="26" spans="1:13" ht="15.75" x14ac:dyDescent="0.25">
      <c r="A26" s="156" t="s">
        <v>45</v>
      </c>
      <c r="B26" s="156"/>
      <c r="C26" s="156"/>
      <c r="D26" s="80"/>
      <c r="E26" s="81"/>
      <c r="F26" s="81"/>
      <c r="G26" s="81"/>
      <c r="H26" s="81"/>
      <c r="I26" s="81"/>
      <c r="J26" s="81"/>
      <c r="K26" s="81"/>
      <c r="L26" s="81"/>
    </row>
    <row r="27" spans="1:13" ht="15.75" x14ac:dyDescent="0.25">
      <c r="A27" s="156" t="s">
        <v>46</v>
      </c>
      <c r="B27" s="156"/>
      <c r="C27" s="156"/>
      <c r="D27" s="80"/>
      <c r="E27" s="82"/>
      <c r="F27" s="82"/>
      <c r="G27" s="82"/>
      <c r="H27" s="82"/>
      <c r="I27" s="82"/>
      <c r="J27" s="82"/>
      <c r="K27" s="82"/>
      <c r="L27" s="82"/>
    </row>
    <row r="28" spans="1:13" ht="15.75" x14ac:dyDescent="0.25">
      <c r="A28" s="156" t="s">
        <v>47</v>
      </c>
      <c r="B28" s="156"/>
      <c r="C28" s="156"/>
      <c r="D28" s="80"/>
      <c r="E28" s="81"/>
      <c r="F28" s="81"/>
      <c r="G28" s="81"/>
      <c r="H28" s="81"/>
      <c r="I28" s="81"/>
      <c r="J28" s="81"/>
      <c r="K28" s="81"/>
      <c r="L28" s="83"/>
    </row>
    <row r="29" spans="1:13" ht="15.75" x14ac:dyDescent="0.25">
      <c r="A29" s="156" t="s">
        <v>48</v>
      </c>
      <c r="B29" s="156"/>
      <c r="C29" s="156"/>
      <c r="D29" s="80"/>
      <c r="E29" s="82"/>
      <c r="F29" s="82"/>
      <c r="G29" s="82"/>
      <c r="H29" s="82"/>
      <c r="I29" s="82"/>
      <c r="J29" s="82"/>
      <c r="K29" s="82"/>
      <c r="L29" s="82"/>
    </row>
    <row r="30" spans="1:13" x14ac:dyDescent="0.25">
      <c r="A30" s="153"/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</row>
    <row r="31" spans="1:13" x14ac:dyDescent="0.25">
      <c r="A31" s="154"/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</row>
    <row r="32" spans="1:13" x14ac:dyDescent="0.25">
      <c r="A32" s="154"/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4"/>
    </row>
    <row r="33" spans="1:12" x14ac:dyDescent="0.25">
      <c r="A33" s="154"/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</row>
    <row r="34" spans="1:12" x14ac:dyDescent="0.25">
      <c r="A34" s="154"/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</row>
    <row r="35" spans="1:12" x14ac:dyDescent="0.25">
      <c r="A35" s="154"/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</row>
    <row r="36" spans="1:12" x14ac:dyDescent="0.25">
      <c r="A36" s="154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</row>
    <row r="37" spans="1:12" x14ac:dyDescent="0.25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</row>
  </sheetData>
  <mergeCells count="33">
    <mergeCell ref="A21:A22"/>
    <mergeCell ref="A15:A16"/>
    <mergeCell ref="B17:B18"/>
    <mergeCell ref="C17:C18"/>
    <mergeCell ref="D17:D18"/>
    <mergeCell ref="B19:B20"/>
    <mergeCell ref="C19:C20"/>
    <mergeCell ref="D19:D20"/>
    <mergeCell ref="C15:C16"/>
    <mergeCell ref="D15:D16"/>
    <mergeCell ref="E25:L25"/>
    <mergeCell ref="A30:L37"/>
    <mergeCell ref="A25:B25"/>
    <mergeCell ref="A26:C26"/>
    <mergeCell ref="A27:C27"/>
    <mergeCell ref="A28:C28"/>
    <mergeCell ref="A29:C29"/>
    <mergeCell ref="A1:L6"/>
    <mergeCell ref="A17:A18"/>
    <mergeCell ref="A10:C10"/>
    <mergeCell ref="A11:C11"/>
    <mergeCell ref="A23:A24"/>
    <mergeCell ref="B23:B24"/>
    <mergeCell ref="C23:C24"/>
    <mergeCell ref="D23:D24"/>
    <mergeCell ref="B21:B22"/>
    <mergeCell ref="C21:C22"/>
    <mergeCell ref="A13:L14"/>
    <mergeCell ref="A19:A20"/>
    <mergeCell ref="A7:B7"/>
    <mergeCell ref="A9:E9"/>
    <mergeCell ref="D21:D22"/>
    <mergeCell ref="B15:B16"/>
  </mergeCells>
  <pageMargins left="0.51181102362204722" right="0.51181102362204722" top="0.78740157480314965" bottom="0.78740157480314965" header="0.31496062992125984" footer="0.31496062992125984"/>
  <pageSetup paperSize="9" scale="58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0"/>
  <sheetViews>
    <sheetView view="pageBreakPreview" topLeftCell="A16" zoomScale="110" zoomScaleNormal="100" zoomScaleSheetLayoutView="110" workbookViewId="0">
      <selection activeCell="A11" sqref="A11:D12"/>
    </sheetView>
  </sheetViews>
  <sheetFormatPr defaultRowHeight="15" x14ac:dyDescent="0.2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 x14ac:dyDescent="0.25">
      <c r="A1" s="121"/>
      <c r="B1" s="121"/>
      <c r="C1" s="121"/>
      <c r="D1" s="121"/>
      <c r="E1" s="121"/>
      <c r="F1" s="121"/>
      <c r="G1" s="121"/>
    </row>
    <row r="2" spans="1:7" ht="20.100000000000001" customHeight="1" x14ac:dyDescent="0.25">
      <c r="A2" s="121"/>
      <c r="B2" s="121"/>
      <c r="C2" s="121"/>
      <c r="D2" s="121"/>
      <c r="E2" s="121"/>
      <c r="F2" s="121"/>
      <c r="G2" s="121"/>
    </row>
    <row r="3" spans="1:7" ht="20.100000000000001" customHeight="1" x14ac:dyDescent="0.25">
      <c r="A3" s="121"/>
      <c r="B3" s="121"/>
      <c r="C3" s="121"/>
      <c r="D3" s="121"/>
      <c r="E3" s="121"/>
      <c r="F3" s="121"/>
      <c r="G3" s="121"/>
    </row>
    <row r="4" spans="1:7" ht="20.100000000000001" customHeight="1" x14ac:dyDescent="0.25">
      <c r="A4" s="121"/>
      <c r="B4" s="121"/>
      <c r="C4" s="121"/>
      <c r="D4" s="121"/>
      <c r="E4" s="121"/>
      <c r="F4" s="121"/>
      <c r="G4" s="121"/>
    </row>
    <row r="5" spans="1:7" ht="9" customHeight="1" x14ac:dyDescent="0.25">
      <c r="A5" s="121"/>
      <c r="B5" s="121"/>
      <c r="C5" s="121"/>
      <c r="D5" s="121"/>
      <c r="E5" s="121"/>
      <c r="F5" s="121"/>
      <c r="G5" s="121"/>
    </row>
    <row r="6" spans="1:7" ht="9" customHeight="1" x14ac:dyDescent="0.25">
      <c r="A6" s="72"/>
      <c r="B6" s="72"/>
      <c r="C6" s="72"/>
      <c r="D6" s="72"/>
      <c r="E6" s="72"/>
      <c r="F6" s="72"/>
      <c r="G6" s="72"/>
    </row>
    <row r="7" spans="1:7" ht="9" customHeight="1" x14ac:dyDescent="0.25">
      <c r="A7" s="145" t="s">
        <v>220</v>
      </c>
      <c r="B7" s="145"/>
      <c r="C7" s="72"/>
      <c r="D7" s="72"/>
      <c r="E7" s="72"/>
      <c r="F7" s="72"/>
      <c r="G7" s="72"/>
    </row>
    <row r="8" spans="1:7" ht="19.5" customHeight="1" x14ac:dyDescent="0.25">
      <c r="A8" s="191" t="s">
        <v>142</v>
      </c>
      <c r="B8" s="191"/>
      <c r="C8" s="191"/>
      <c r="D8" s="191"/>
      <c r="E8" s="191"/>
      <c r="F8" s="191"/>
      <c r="G8" s="191"/>
    </row>
    <row r="9" spans="1:7" ht="27" customHeight="1" x14ac:dyDescent="0.25">
      <c r="A9" s="2" t="s">
        <v>18</v>
      </c>
      <c r="B9" s="182" t="s">
        <v>136</v>
      </c>
      <c r="C9" s="182"/>
      <c r="D9" s="182"/>
      <c r="E9" s="182"/>
      <c r="F9" s="182"/>
      <c r="G9" s="182"/>
    </row>
    <row r="10" spans="1:7" ht="20.100000000000001" customHeight="1" x14ac:dyDescent="0.25">
      <c r="A10" s="4"/>
      <c r="B10" s="182"/>
      <c r="C10" s="182"/>
      <c r="D10" s="182"/>
      <c r="E10" s="3"/>
    </row>
    <row r="11" spans="1:7" ht="24.95" customHeight="1" x14ac:dyDescent="0.25">
      <c r="A11" s="183" t="s">
        <v>19</v>
      </c>
      <c r="B11" s="183"/>
      <c r="C11" s="183"/>
      <c r="D11" s="183"/>
    </row>
    <row r="12" spans="1:7" ht="24.95" customHeight="1" thickBot="1" x14ac:dyDescent="0.3">
      <c r="A12" s="183"/>
      <c r="B12" s="183"/>
      <c r="C12" s="183"/>
      <c r="D12" s="183"/>
    </row>
    <row r="13" spans="1:7" ht="20.100000000000001" customHeight="1" thickBot="1" x14ac:dyDescent="0.3">
      <c r="A13" s="184" t="s">
        <v>20</v>
      </c>
      <c r="B13" s="184"/>
      <c r="C13" s="184"/>
      <c r="D13" s="184"/>
      <c r="F13" s="189" t="s">
        <v>21</v>
      </c>
      <c r="G13" s="190"/>
    </row>
    <row r="14" spans="1:7" ht="21.75" thickBot="1" x14ac:dyDescent="0.55000000000000004">
      <c r="A14" s="185" t="s">
        <v>22</v>
      </c>
      <c r="B14" s="186"/>
      <c r="C14" s="5" t="s">
        <v>23</v>
      </c>
      <c r="D14" s="6" t="s">
        <v>24</v>
      </c>
      <c r="F14" s="7" t="s">
        <v>25</v>
      </c>
      <c r="G14" s="8" t="s">
        <v>26</v>
      </c>
    </row>
    <row r="15" spans="1:7" ht="21" x14ac:dyDescent="0.5">
      <c r="A15" s="187" t="s">
        <v>59</v>
      </c>
      <c r="B15" s="188"/>
      <c r="C15" s="9" t="s">
        <v>13</v>
      </c>
      <c r="D15" s="10"/>
      <c r="F15" s="11">
        <v>3.4299999999999997E-2</v>
      </c>
      <c r="G15" s="12">
        <v>6.7100000000000007E-2</v>
      </c>
    </row>
    <row r="16" spans="1:7" ht="21" x14ac:dyDescent="0.5">
      <c r="A16" s="178" t="s">
        <v>60</v>
      </c>
      <c r="B16" s="179"/>
      <c r="C16" s="13" t="s">
        <v>61</v>
      </c>
      <c r="D16" s="14"/>
      <c r="F16" s="15">
        <v>2.8E-3</v>
      </c>
      <c r="G16" s="16">
        <v>7.4999999999999997E-3</v>
      </c>
    </row>
    <row r="17" spans="1:9" ht="21" x14ac:dyDescent="0.5">
      <c r="A17" s="178" t="s">
        <v>62</v>
      </c>
      <c r="B17" s="179"/>
      <c r="C17" s="13" t="s">
        <v>14</v>
      </c>
      <c r="D17" s="14"/>
      <c r="F17" s="15">
        <v>0.01</v>
      </c>
      <c r="G17" s="16">
        <v>1.7399999999999999E-2</v>
      </c>
    </row>
    <row r="18" spans="1:9" ht="21" x14ac:dyDescent="0.5">
      <c r="A18" s="180" t="s">
        <v>63</v>
      </c>
      <c r="B18" s="181"/>
      <c r="C18" s="17" t="s">
        <v>15</v>
      </c>
      <c r="D18" s="18"/>
      <c r="F18" s="19">
        <v>9.4000000000000004E-3</v>
      </c>
      <c r="G18" s="20">
        <v>1.17E-2</v>
      </c>
    </row>
    <row r="19" spans="1:9" ht="21" x14ac:dyDescent="0.5">
      <c r="A19" s="167" t="s">
        <v>64</v>
      </c>
      <c r="B19" s="168"/>
      <c r="C19" s="44" t="s">
        <v>16</v>
      </c>
      <c r="D19" s="45"/>
      <c r="F19" s="11">
        <v>6.7400000000000002E-2</v>
      </c>
      <c r="G19" s="12">
        <v>9.4E-2</v>
      </c>
    </row>
    <row r="20" spans="1:9" ht="21" x14ac:dyDescent="0.5">
      <c r="A20" s="169" t="s">
        <v>27</v>
      </c>
      <c r="B20" s="21" t="s">
        <v>28</v>
      </c>
      <c r="C20" s="171" t="s">
        <v>29</v>
      </c>
      <c r="D20" s="10"/>
      <c r="F20" s="173" t="s">
        <v>30</v>
      </c>
      <c r="G20" s="174"/>
    </row>
    <row r="21" spans="1:9" ht="21" x14ac:dyDescent="0.5">
      <c r="A21" s="169"/>
      <c r="B21" s="22" t="s">
        <v>31</v>
      </c>
      <c r="C21" s="171"/>
      <c r="D21" s="14"/>
      <c r="F21" s="173"/>
      <c r="G21" s="174"/>
    </row>
    <row r="22" spans="1:9" ht="21" x14ac:dyDescent="0.5">
      <c r="A22" s="169"/>
      <c r="B22" s="22" t="s">
        <v>32</v>
      </c>
      <c r="C22" s="171"/>
      <c r="D22" s="14"/>
      <c r="F22" s="173"/>
      <c r="G22" s="174"/>
      <c r="I22" s="50"/>
    </row>
    <row r="23" spans="1:9" ht="21.75" thickBot="1" x14ac:dyDescent="0.55000000000000004">
      <c r="A23" s="170"/>
      <c r="B23" s="30" t="s">
        <v>33</v>
      </c>
      <c r="C23" s="172"/>
      <c r="D23" s="23"/>
      <c r="F23" s="173"/>
      <c r="G23" s="174"/>
    </row>
    <row r="24" spans="1:9" ht="21.75" thickBot="1" x14ac:dyDescent="0.55000000000000004">
      <c r="A24" s="175" t="s">
        <v>34</v>
      </c>
      <c r="B24" s="176"/>
      <c r="C24" s="177"/>
      <c r="D24" s="24"/>
      <c r="F24" s="173"/>
      <c r="G24" s="174"/>
    </row>
    <row r="25" spans="1:9" ht="6.75" customHeight="1" thickBot="1" x14ac:dyDescent="0.55000000000000004">
      <c r="A25" s="160"/>
      <c r="B25" s="160"/>
      <c r="C25" s="160"/>
      <c r="D25" s="160"/>
      <c r="F25" s="161"/>
      <c r="G25" s="161"/>
    </row>
    <row r="26" spans="1:9" ht="21.75" thickBot="1" x14ac:dyDescent="0.55000000000000004">
      <c r="A26" s="162" t="s">
        <v>66</v>
      </c>
      <c r="B26" s="163"/>
      <c r="C26" s="164"/>
      <c r="D26" s="25"/>
      <c r="F26" s="26">
        <v>0.20760000000000001</v>
      </c>
      <c r="G26" s="27">
        <v>0.3</v>
      </c>
    </row>
    <row r="27" spans="1:9" ht="15" customHeight="1" x14ac:dyDescent="0.55000000000000004">
      <c r="A27" s="28"/>
      <c r="B27" s="28"/>
      <c r="C27" s="28"/>
      <c r="D27" s="29"/>
    </row>
    <row r="28" spans="1:9" x14ac:dyDescent="0.25">
      <c r="A28" s="165" t="s">
        <v>17</v>
      </c>
      <c r="B28" s="165"/>
      <c r="C28" s="165"/>
    </row>
    <row r="29" spans="1:9" ht="20.100000000000001" customHeight="1" x14ac:dyDescent="0.25">
      <c r="A29" s="166" t="s">
        <v>65</v>
      </c>
      <c r="B29" s="166"/>
      <c r="C29" s="166"/>
      <c r="F29" s="1"/>
    </row>
    <row r="30" spans="1:9" x14ac:dyDescent="0.25">
      <c r="F30" s="1"/>
    </row>
  </sheetData>
  <mergeCells count="23">
    <mergeCell ref="A1:G5"/>
    <mergeCell ref="B9:G9"/>
    <mergeCell ref="A14:B14"/>
    <mergeCell ref="A15:B15"/>
    <mergeCell ref="F13:G13"/>
    <mergeCell ref="A8:G8"/>
    <mergeCell ref="A7:B7"/>
    <mergeCell ref="A16:B16"/>
    <mergeCell ref="A17:B17"/>
    <mergeCell ref="A18:B18"/>
    <mergeCell ref="B10:D10"/>
    <mergeCell ref="A11:D12"/>
    <mergeCell ref="A13:D13"/>
    <mergeCell ref="A19:B19"/>
    <mergeCell ref="A20:A23"/>
    <mergeCell ref="C20:C23"/>
    <mergeCell ref="F20:G24"/>
    <mergeCell ref="A24:C24"/>
    <mergeCell ref="A25:D25"/>
    <mergeCell ref="F25:G25"/>
    <mergeCell ref="A26:C26"/>
    <mergeCell ref="A28:C28"/>
    <mergeCell ref="A29:C29"/>
  </mergeCells>
  <pageMargins left="0.51181102362204722" right="0.31496062992125984" top="0.39370078740157483" bottom="0.39370078740157483" header="0.31496062992125984" footer="0.31496062992125984"/>
  <pageSetup paperSize="9" scale="94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ORÇAMENTO</vt:lpstr>
      <vt:lpstr>ENC SOCIAIS</vt:lpstr>
      <vt:lpstr>CRONOGRAMA</vt:lpstr>
      <vt:lpstr>COMPOSIÇÃO DO BDI</vt:lpstr>
      <vt:lpstr>'COMPOSIÇÃO DO BDI'!Area_de_impressao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Master</cp:lastModifiedBy>
  <cp:lastPrinted>2022-08-09T13:26:24Z</cp:lastPrinted>
  <dcterms:created xsi:type="dcterms:W3CDTF">2018-01-19T19:37:18Z</dcterms:created>
  <dcterms:modified xsi:type="dcterms:W3CDTF">2022-09-21T14:23:04Z</dcterms:modified>
</cp:coreProperties>
</file>